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0.xml" ContentType="application/vnd.ms-excel.person+xml"/>
  <Override PartName="/xl/persons/person.xml" ContentType="application/vnd.ms-excel.person+xml"/>
  <Override PartName="/xl/persons/person4.xml" ContentType="application/vnd.ms-excel.person+xml"/>
  <Override PartName="/xl/persons/person1.xml" ContentType="application/vnd.ms-excel.person+xml"/>
  <Override PartName="/xl/persons/person2.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EstaPastaDeTrabalho"/>
  <mc:AlternateContent xmlns:mc="http://schemas.openxmlformats.org/markup-compatibility/2006">
    <mc:Choice Requires="x15">
      <x15ac:absPath xmlns:x15ac="http://schemas.microsoft.com/office/spreadsheetml/2010/11/ac" url="G:\Meu Drive\Compras 1\Compras 2\Compras 3\Compras 4\Compras 5\EDITAIS EM ELABORAÇÃO\CE XX-25 CONSTRUÇÃO DE CENTRO POLIESPORTIVO - CDHU - Rua Américo Trufelli 368-24\anexos\ultimos 24-09\"/>
    </mc:Choice>
  </mc:AlternateContent>
  <xr:revisionPtr revIDLastSave="0" documentId="13_ncr:1_{24713A12-845E-450A-A315-8CEDE5A62999}" xr6:coauthVersionLast="47" xr6:coauthVersionMax="47" xr10:uidLastSave="{00000000-0000-0000-0000-000000000000}"/>
  <bookViews>
    <workbookView xWindow="-120" yWindow="-120" windowWidth="29040" windowHeight="15840" tabRatio="311" xr2:uid="{00000000-000D-0000-FFFF-FFFF00000000}"/>
  </bookViews>
  <sheets>
    <sheet name="Planilha" sheetId="2" r:id="rId1"/>
    <sheet name="Planilha2" sheetId="10" state="hidden" r:id="rId2"/>
    <sheet name="Cronograma" sheetId="4" r:id="rId3"/>
    <sheet name="Planilha1" sheetId="9" state="hidden" r:id="rId4"/>
  </sheets>
  <definedNames>
    <definedName name="_xlnm._FilterDatabase" localSheetId="0" hidden="1">Planilha!$A$7:$I$209</definedName>
    <definedName name="_xlnm.Print_Area" localSheetId="2">Cronograma!$B$1:$W$93</definedName>
    <definedName name="_xlnm.Print_Area" localSheetId="0">Planilha!$A$1:$I$209</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0">Planilha!$1:$7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4" l="1"/>
  <c r="V93" i="4" l="1"/>
  <c r="D17" i="4" l="1"/>
  <c r="C17" i="4"/>
  <c r="D14" i="4"/>
  <c r="C14" i="4"/>
  <c r="B45"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12" i="4"/>
  <c r="U17" i="4"/>
  <c r="T17" i="4"/>
  <c r="S17" i="4"/>
  <c r="R17" i="4"/>
  <c r="Q17" i="4"/>
  <c r="P17" i="4"/>
  <c r="O17" i="4"/>
  <c r="N17" i="4"/>
  <c r="M17" i="4"/>
  <c r="L17" i="4"/>
  <c r="K17" i="4"/>
  <c r="J17" i="4"/>
  <c r="I17" i="4"/>
  <c r="H17" i="4"/>
  <c r="G17" i="4"/>
  <c r="F17" i="4"/>
  <c r="E17" i="4"/>
  <c r="E14" i="4" l="1"/>
  <c r="F14" i="4"/>
  <c r="G14" i="4"/>
  <c r="H14" i="4"/>
  <c r="I14" i="4"/>
  <c r="J14" i="4"/>
  <c r="K14" i="4"/>
  <c r="L14" i="4"/>
  <c r="M14" i="4"/>
  <c r="N14" i="4"/>
  <c r="O14" i="4"/>
  <c r="P14" i="4"/>
  <c r="Q14" i="4"/>
  <c r="R14" i="4"/>
  <c r="S14" i="4"/>
  <c r="T14" i="4"/>
  <c r="U14" i="4"/>
  <c r="Q93" i="4" l="1"/>
  <c r="O93" i="4"/>
  <c r="T93" i="4"/>
  <c r="L93" i="4"/>
  <c r="N93" i="4"/>
  <c r="U93" i="4"/>
  <c r="M93" i="4"/>
  <c r="S93" i="4"/>
  <c r="R93" i="4"/>
  <c r="K93" i="4"/>
  <c r="P93" i="4"/>
  <c r="W21" i="4" l="1"/>
  <c r="W48" i="4"/>
  <c r="W75" i="4"/>
  <c r="W24" i="4"/>
  <c r="W51" i="4"/>
  <c r="W78" i="4"/>
  <c r="W60" i="4"/>
  <c r="W90" i="4"/>
  <c r="W39" i="4"/>
  <c r="W27" i="4"/>
  <c r="W54" i="4"/>
  <c r="W81" i="4"/>
  <c r="W33" i="4"/>
  <c r="W36" i="4"/>
  <c r="W42" i="4"/>
  <c r="W30" i="4"/>
  <c r="W57" i="4"/>
  <c r="W84" i="4"/>
  <c r="W87" i="4"/>
  <c r="W66" i="4"/>
  <c r="W69" i="4"/>
  <c r="W72" i="4"/>
  <c r="W18" i="4"/>
  <c r="W93" i="4" l="1"/>
  <c r="H12" i="2"/>
  <c r="I12" i="2" s="1"/>
  <c r="H11" i="2"/>
  <c r="I11" i="2" s="1"/>
  <c r="H13" i="2" l="1"/>
  <c r="I13" i="2" s="1"/>
  <c r="H14" i="2"/>
  <c r="I14" i="2" s="1"/>
  <c r="H16" i="2"/>
  <c r="I16" i="2" s="1"/>
  <c r="H15" i="2"/>
  <c r="I15" i="2" s="1"/>
  <c r="H18" i="2"/>
  <c r="I18" i="2" s="1"/>
  <c r="I10" i="2" l="1"/>
  <c r="H34" i="2"/>
  <c r="I34" i="2" s="1"/>
  <c r="H21" i="2"/>
  <c r="I21" i="2" s="1"/>
  <c r="H33" i="2"/>
  <c r="I33" i="2" s="1"/>
  <c r="H39" i="2"/>
  <c r="I39" i="2" s="1"/>
  <c r="H48" i="2"/>
  <c r="I48" i="2" s="1"/>
  <c r="H28" i="2"/>
  <c r="I28" i="2" s="1"/>
  <c r="H19" i="2"/>
  <c r="I19" i="2" s="1"/>
  <c r="H44" i="2"/>
  <c r="I44" i="2" s="1"/>
  <c r="H41" i="2"/>
  <c r="I41" i="2" s="1"/>
  <c r="H54" i="2"/>
  <c r="I54" i="2" s="1"/>
  <c r="H50" i="2"/>
  <c r="I50" i="2" s="1"/>
  <c r="H20" i="2"/>
  <c r="I20" i="2" s="1"/>
  <c r="H46" i="2"/>
  <c r="I46" i="2" s="1"/>
  <c r="H32" i="2"/>
  <c r="I32" i="2" s="1"/>
  <c r="H24" i="2"/>
  <c r="I24" i="2" s="1"/>
  <c r="H51" i="2"/>
  <c r="I51" i="2" s="1"/>
  <c r="H31" i="2"/>
  <c r="I31" i="2" s="1"/>
  <c r="H38" i="2"/>
  <c r="I38" i="2" s="1"/>
  <c r="H30" i="2"/>
  <c r="I30" i="2" s="1"/>
  <c r="H52" i="2"/>
  <c r="I52" i="2" s="1"/>
  <c r="H25" i="2"/>
  <c r="I25" i="2" s="1"/>
  <c r="H58" i="2"/>
  <c r="I58" i="2" s="1"/>
  <c r="H27" i="2"/>
  <c r="I27" i="2" s="1"/>
  <c r="H53" i="2"/>
  <c r="I53" i="2" s="1"/>
  <c r="H26" i="2"/>
  <c r="I26" i="2" s="1"/>
  <c r="H23" i="2"/>
  <c r="I23" i="2" s="1"/>
  <c r="H59" i="2"/>
  <c r="I59" i="2" s="1"/>
  <c r="H56" i="2"/>
  <c r="I56" i="2" s="1"/>
  <c r="H40" i="2"/>
  <c r="I40" i="2" s="1"/>
  <c r="H43" i="2"/>
  <c r="I43" i="2" s="1"/>
  <c r="H36" i="2"/>
  <c r="I36" i="2" s="1"/>
  <c r="H45" i="2"/>
  <c r="I45" i="2" s="1"/>
  <c r="H57" i="2"/>
  <c r="I57" i="2" s="1"/>
  <c r="H35" i="2"/>
  <c r="I35" i="2" s="1"/>
  <c r="H29" i="2"/>
  <c r="I29" i="2" s="1"/>
  <c r="H42" i="2"/>
  <c r="I42" i="2" s="1"/>
  <c r="H49" i="2"/>
  <c r="I49" i="2" s="1"/>
  <c r="I17" i="2" l="1"/>
  <c r="I37" i="2"/>
  <c r="H60" i="2"/>
  <c r="I60" i="2" s="1"/>
  <c r="I47" i="2"/>
  <c r="I22" i="2"/>
  <c r="H61" i="2" l="1"/>
  <c r="I61" i="2" s="1"/>
  <c r="H62" i="2" l="1"/>
  <c r="I62" i="2" s="1"/>
  <c r="H63" i="2" l="1"/>
  <c r="I63" i="2" s="1"/>
  <c r="H64" i="2" l="1"/>
  <c r="I64" i="2" s="1"/>
  <c r="H65" i="2" l="1"/>
  <c r="I65" i="2" s="1"/>
  <c r="H66" i="2" l="1"/>
  <c r="I66" i="2" s="1"/>
  <c r="H157" i="2" l="1"/>
  <c r="I157" i="2" s="1"/>
  <c r="H153" i="2"/>
  <c r="I153" i="2" s="1"/>
  <c r="H175" i="2"/>
  <c r="I175" i="2" s="1"/>
  <c r="H174" i="2"/>
  <c r="I174" i="2" s="1"/>
  <c r="H170" i="2"/>
  <c r="I170" i="2" s="1"/>
  <c r="H97" i="2"/>
  <c r="I97" i="2" s="1"/>
  <c r="H111" i="2"/>
  <c r="I111" i="2" s="1"/>
  <c r="H77" i="2"/>
  <c r="I77" i="2" s="1"/>
  <c r="H96" i="2"/>
  <c r="I96" i="2" s="1"/>
  <c r="H177" i="2"/>
  <c r="I177" i="2" s="1"/>
  <c r="H195" i="2"/>
  <c r="I195" i="2" s="1"/>
  <c r="H193" i="2"/>
  <c r="I193" i="2" s="1"/>
  <c r="H136" i="2"/>
  <c r="I136" i="2" s="1"/>
  <c r="H114" i="2"/>
  <c r="I114" i="2" s="1"/>
  <c r="H150" i="2"/>
  <c r="I150" i="2" s="1"/>
  <c r="H80" i="2"/>
  <c r="I80" i="2" s="1"/>
  <c r="H109" i="2"/>
  <c r="I109" i="2" s="1"/>
  <c r="H194" i="2"/>
  <c r="I194" i="2" s="1"/>
  <c r="H178" i="2"/>
  <c r="I178" i="2" s="1"/>
  <c r="H103" i="2"/>
  <c r="I103" i="2" s="1"/>
  <c r="H209" i="2"/>
  <c r="I209" i="2" s="1"/>
  <c r="H158" i="2"/>
  <c r="I158" i="2" s="1"/>
  <c r="H68" i="2"/>
  <c r="I68" i="2" s="1"/>
  <c r="H167" i="2"/>
  <c r="I167" i="2" s="1"/>
  <c r="H95" i="2"/>
  <c r="I95" i="2" s="1"/>
  <c r="H83" i="2"/>
  <c r="I83" i="2" s="1"/>
  <c r="H98" i="2"/>
  <c r="I98" i="2" s="1"/>
  <c r="H179" i="2"/>
  <c r="I179" i="2" s="1"/>
  <c r="H144" i="2"/>
  <c r="I144" i="2" s="1"/>
  <c r="H152" i="2"/>
  <c r="I152" i="2" s="1"/>
  <c r="H134" i="2"/>
  <c r="I134" i="2" s="1"/>
  <c r="H82" i="2"/>
  <c r="I82" i="2" s="1"/>
  <c r="H113" i="2"/>
  <c r="I113" i="2" s="1"/>
  <c r="H197" i="2"/>
  <c r="I197" i="2" s="1"/>
  <c r="H115" i="2"/>
  <c r="I115" i="2" s="1"/>
  <c r="H99" i="2"/>
  <c r="I99" i="2" s="1"/>
  <c r="H160" i="2"/>
  <c r="I160" i="2" s="1"/>
  <c r="H124" i="2"/>
  <c r="I124" i="2" s="1"/>
  <c r="H79" i="2"/>
  <c r="I79" i="2" s="1"/>
  <c r="H190" i="2"/>
  <c r="I190" i="2" s="1"/>
  <c r="H199" i="2"/>
  <c r="I199" i="2" s="1"/>
  <c r="H169" i="2"/>
  <c r="I169" i="2" s="1"/>
  <c r="H122" i="2"/>
  <c r="I122" i="2" s="1"/>
  <c r="H189" i="2"/>
  <c r="I189" i="2" s="1"/>
  <c r="H84" i="2"/>
  <c r="I84" i="2" s="1"/>
  <c r="H116" i="2"/>
  <c r="I116" i="2" s="1"/>
  <c r="H107" i="2"/>
  <c r="I107" i="2" s="1"/>
  <c r="H186" i="2"/>
  <c r="I186" i="2" s="1"/>
  <c r="H112" i="2"/>
  <c r="I112" i="2" s="1"/>
  <c r="H156" i="2"/>
  <c r="I156" i="2" s="1"/>
  <c r="H176" i="2"/>
  <c r="I176" i="2" s="1"/>
  <c r="H180" i="2"/>
  <c r="I180" i="2" s="1"/>
  <c r="H120" i="2"/>
  <c r="I120" i="2" s="1"/>
  <c r="H73" i="2"/>
  <c r="I73" i="2" s="1"/>
  <c r="H127" i="2"/>
  <c r="I127" i="2" s="1"/>
  <c r="H198" i="2"/>
  <c r="I198" i="2" s="1"/>
  <c r="H105" i="2"/>
  <c r="I105" i="2" s="1"/>
  <c r="H74" i="2"/>
  <c r="I74" i="2" s="1"/>
  <c r="H164" i="2"/>
  <c r="I164" i="2" s="1"/>
  <c r="H141" i="2"/>
  <c r="I141" i="2" s="1"/>
  <c r="H78" i="2"/>
  <c r="I78" i="2" s="1"/>
  <c r="H137" i="2"/>
  <c r="I137" i="2" s="1"/>
  <c r="H90" i="2"/>
  <c r="I90" i="2" s="1"/>
  <c r="H162" i="2"/>
  <c r="I162" i="2" s="1"/>
  <c r="H147" i="2"/>
  <c r="I147" i="2" s="1"/>
  <c r="H145" i="2"/>
  <c r="I145" i="2" s="1"/>
  <c r="H181" i="2"/>
  <c r="I181" i="2" s="1"/>
  <c r="H142" i="2"/>
  <c r="I142" i="2" s="1"/>
  <c r="H92" i="2"/>
  <c r="I92" i="2" s="1"/>
  <c r="H106" i="2"/>
  <c r="I106" i="2" s="1"/>
  <c r="H154" i="2"/>
  <c r="I154" i="2" s="1"/>
  <c r="H91" i="2"/>
  <c r="I91" i="2" s="1"/>
  <c r="H173" i="2"/>
  <c r="I173" i="2" s="1"/>
  <c r="H146" i="2"/>
  <c r="I146" i="2" s="1"/>
  <c r="H155" i="2"/>
  <c r="I155" i="2" s="1"/>
  <c r="H133" i="2"/>
  <c r="I133" i="2" s="1"/>
  <c r="H123" i="2"/>
  <c r="I123" i="2" s="1"/>
  <c r="H207" i="2"/>
  <c r="I207" i="2" s="1"/>
  <c r="H129" i="2"/>
  <c r="I129" i="2" s="1"/>
  <c r="H130" i="2"/>
  <c r="I130" i="2" s="1"/>
  <c r="H205" i="2"/>
  <c r="I205" i="2" s="1"/>
  <c r="H81" i="2"/>
  <c r="I81" i="2" s="1"/>
  <c r="H67" i="2"/>
  <c r="I67" i="2" s="1"/>
  <c r="H204" i="2"/>
  <c r="I204" i="2" s="1"/>
  <c r="H94" i="2"/>
  <c r="I94" i="2" s="1"/>
  <c r="H86" i="2"/>
  <c r="I86" i="2" s="1"/>
  <c r="H128" i="2"/>
  <c r="I128" i="2" s="1"/>
  <c r="H203" i="2"/>
  <c r="I203" i="2" s="1"/>
  <c r="H104" i="2"/>
  <c r="I104" i="2" s="1"/>
  <c r="H168" i="2"/>
  <c r="I168" i="2" s="1"/>
  <c r="H148" i="2"/>
  <c r="I148" i="2" s="1"/>
  <c r="H196" i="2"/>
  <c r="I196" i="2" s="1"/>
  <c r="H183" i="2"/>
  <c r="I183" i="2" s="1"/>
  <c r="H143" i="2"/>
  <c r="I143" i="2" s="1"/>
  <c r="H110" i="2"/>
  <c r="I110" i="2" s="1"/>
  <c r="H185" i="2"/>
  <c r="I185" i="2" s="1"/>
  <c r="H75" i="2"/>
  <c r="I75" i="2" s="1"/>
  <c r="H187" i="2"/>
  <c r="I187" i="2" s="1"/>
  <c r="H191" i="2"/>
  <c r="I191" i="2" s="1"/>
  <c r="H69" i="2"/>
  <c r="I69" i="2" s="1"/>
  <c r="H182" i="2"/>
  <c r="I182" i="2" s="1"/>
  <c r="H76" i="2"/>
  <c r="I76" i="2" s="1"/>
  <c r="H72" i="2"/>
  <c r="I72" i="2" s="1"/>
  <c r="H119" i="2"/>
  <c r="I119" i="2" s="1"/>
  <c r="H70" i="2"/>
  <c r="I70" i="2" s="1"/>
  <c r="H131" i="2"/>
  <c r="I131" i="2" s="1"/>
  <c r="H201" i="2"/>
  <c r="I201" i="2" s="1"/>
  <c r="H85" i="2"/>
  <c r="I85" i="2" s="1"/>
  <c r="H132" i="2"/>
  <c r="I132" i="2" s="1"/>
  <c r="H149" i="2"/>
  <c r="I149" i="2" s="1"/>
  <c r="H166" i="2"/>
  <c r="I166" i="2" s="1"/>
  <c r="H192" i="2"/>
  <c r="I192" i="2" s="1"/>
  <c r="H161" i="2"/>
  <c r="I161" i="2" s="1"/>
  <c r="H118" i="2"/>
  <c r="I118" i="2" s="1"/>
  <c r="H165" i="2"/>
  <c r="I165" i="2" s="1"/>
  <c r="H117" i="2"/>
  <c r="I117" i="2" s="1"/>
  <c r="H172" i="2"/>
  <c r="I172" i="2" s="1"/>
  <c r="H87" i="2"/>
  <c r="I87" i="2" s="1"/>
  <c r="H125" i="2"/>
  <c r="I125" i="2" s="1"/>
  <c r="H202" i="2"/>
  <c r="I202" i="2" s="1"/>
  <c r="H88" i="2"/>
  <c r="I88" i="2" s="1"/>
  <c r="H188" i="2"/>
  <c r="I188" i="2" s="1"/>
  <c r="I108" i="2" l="1"/>
  <c r="I102" i="2"/>
  <c r="I121" i="2"/>
  <c r="I206" i="2"/>
  <c r="I89" i="2"/>
  <c r="I126" i="2"/>
  <c r="I135" i="2"/>
  <c r="I208" i="2"/>
  <c r="I93" i="2"/>
  <c r="I200" i="2"/>
  <c r="I159" i="2"/>
  <c r="I55" i="2"/>
  <c r="I140" i="2"/>
  <c r="I171" i="2"/>
  <c r="I71" i="2"/>
  <c r="I184" i="2"/>
  <c r="I163" i="2"/>
  <c r="I151" i="2"/>
  <c r="I101" i="2" l="1"/>
  <c r="I139" i="2"/>
  <c r="I9" i="2"/>
</calcChain>
</file>

<file path=xl/sharedStrings.xml><?xml version="1.0" encoding="utf-8"?>
<sst xmlns="http://schemas.openxmlformats.org/spreadsheetml/2006/main" count="1570" uniqueCount="465">
  <si>
    <t>PLANILHA ORÇAMENTÁRIA</t>
  </si>
  <si>
    <t>Data base:</t>
  </si>
  <si>
    <t>Referência</t>
  </si>
  <si>
    <t>Item</t>
  </si>
  <si>
    <t>Descrição</t>
  </si>
  <si>
    <t>Unid</t>
  </si>
  <si>
    <t>Quantidade</t>
  </si>
  <si>
    <t>Total</t>
  </si>
  <si>
    <t>Subtotal:</t>
  </si>
  <si>
    <t>TOTAL GERAL:</t>
  </si>
  <si>
    <t>CRONOGRAMA FISICO-FINANCEIRO</t>
  </si>
  <si>
    <t>MESES</t>
  </si>
  <si>
    <t>Valor do Item</t>
  </si>
  <si>
    <t>%</t>
  </si>
  <si>
    <t>x</t>
  </si>
  <si>
    <t>SINAPI</t>
  </si>
  <si>
    <t>Código</t>
  </si>
  <si>
    <t>Preço Unit sem BDI</t>
  </si>
  <si>
    <t>Preço Unit com BDI</t>
  </si>
  <si>
    <t>TOTAL QUADRA POLIESPORTIVA:</t>
  </si>
  <si>
    <t>TOTAL VESTIARIO:</t>
  </si>
  <si>
    <t>TOTAL IMPLANTAÇÃO GERAL:</t>
  </si>
  <si>
    <t>1.1.8.1.</t>
  </si>
  <si>
    <t>92398</t>
  </si>
  <si>
    <t>EXECUÇÃO DE PAVIMENTO EM PISO INTERTRAVADO, COM BLOCO RETANGULAR COR NATURAL DE 20 X 10 CM, ESPESSURA 8 CM. AF_10/2022</t>
  </si>
  <si>
    <t>M2</t>
  </si>
  <si>
    <t>1.2.1.2.</t>
  </si>
  <si>
    <t>95996</t>
  </si>
  <si>
    <t>EXECUÇÃO DE PAVIMENTO COM APLICAÇÃO DE CONCRETO ASFÁLTICO, CAMADA DE BINDER - EXCLUSIVE CARGA E TRANSPORTE. AF_11/2019</t>
  </si>
  <si>
    <t>M3</t>
  </si>
  <si>
    <t>1.2.1.5.</t>
  </si>
  <si>
    <t>SCO</t>
  </si>
  <si>
    <t>PJ 05.20.0055 (/)</t>
  </si>
  <si>
    <t>Piso de grama sintética, em rolo, com fios de 50mm de altura, na cor verde, demarcação de linhas com grama na cor branca, sistema de amortecimento composto com as seguintes características mínimas:  Camada de areia especial com 1cm de espessura (20 Kg/m2) e grânulos de borracha de granulometria de 0,6 a 2mm (9 Kg/m2) e mão de obra especializada para instalação; exclusive base asfáltica, mureta perimetral para contenção da base, canaleta perimetral para coleta e escoamento da água e preparo de terreno.  Fornecimento e colocação.</t>
  </si>
  <si>
    <t>1.2.2.1.</t>
  </si>
  <si>
    <t>102363</t>
  </si>
  <si>
    <t>ALAMBRADO PARA QUADRA POLIESPORTIVA, ESTRUTURADO POR TUBOS DE ACO GALVANIZADO, (MONTANTES COM DIAMETRO 2", TRAVESSAS E ESCORAS COM DIÂMETRO 1 ¼"), COM TELA DE ARAME GALVANIZADO, FIO 12 BWG E MALHA QUADRADA 5X5CM (EXCETO MURETA). AF_03/2021</t>
  </si>
  <si>
    <t>OBRA: Construção de Centro Poliesportivo na Rua Americo Trufelli, Pq. São Francisco</t>
  </si>
  <si>
    <t>BDI: 24,23%</t>
  </si>
  <si>
    <t>1.</t>
  </si>
  <si>
    <t>CENTRO POLIESPORTIVO</t>
  </si>
  <si>
    <t>1.1.</t>
  </si>
  <si>
    <t>IMPLANTAÇÃO GERAL</t>
  </si>
  <si>
    <t>1.1.1.</t>
  </si>
  <si>
    <t>SERVIÇOS PRELIMINARES E DEMOLIÇÕES</t>
  </si>
  <si>
    <t>1.1.2.</t>
  </si>
  <si>
    <t>TERRAPLANAGEM</t>
  </si>
  <si>
    <t>1.1.3.</t>
  </si>
  <si>
    <t>INSTALAÇÃO ELÉTRICA</t>
  </si>
  <si>
    <t>1.1.4.</t>
  </si>
  <si>
    <t>INSTALAÇÕES HIDRO-SANITÁRIAS</t>
  </si>
  <si>
    <t>1.1.5.</t>
  </si>
  <si>
    <t>REVITALIZAÇÃO DE ESCADA</t>
  </si>
  <si>
    <t>1.1.6.</t>
  </si>
  <si>
    <t>ARQUIBANCADA</t>
  </si>
  <si>
    <t>1.1.7.</t>
  </si>
  <si>
    <t>RAMPA DE ACESSIBILIDADE</t>
  </si>
  <si>
    <t>1.1.8.</t>
  </si>
  <si>
    <t>PISO</t>
  </si>
  <si>
    <t>1.1.9.</t>
  </si>
  <si>
    <t>PLAYGROUND</t>
  </si>
  <si>
    <t>1.2.</t>
  </si>
  <si>
    <t>QUADRA POLIESPORTIVA</t>
  </si>
  <si>
    <t>1.2.1.</t>
  </si>
  <si>
    <t>1.2.2.</t>
  </si>
  <si>
    <t>MURETA E ALAMBRADO</t>
  </si>
  <si>
    <t>1.2.3.</t>
  </si>
  <si>
    <t>1.2.4.</t>
  </si>
  <si>
    <t>INSTALAÇÃO HIDRAULICA</t>
  </si>
  <si>
    <t>1.2.5.</t>
  </si>
  <si>
    <t>SERVIÇOS COMPLEMENTARES</t>
  </si>
  <si>
    <t>1.3.</t>
  </si>
  <si>
    <t>VESTIARIO</t>
  </si>
  <si>
    <t>1.3.1.</t>
  </si>
  <si>
    <t>INFRA-ESTRUTURA</t>
  </si>
  <si>
    <t>1.3.2.</t>
  </si>
  <si>
    <t>SUPRA ESTRUTURA</t>
  </si>
  <si>
    <t>1.3.3.</t>
  </si>
  <si>
    <t>COBERTURA</t>
  </si>
  <si>
    <t>1.3.4.</t>
  </si>
  <si>
    <t>ESQUADRIAS</t>
  </si>
  <si>
    <t>1.3.5.</t>
  </si>
  <si>
    <t>INSTALAÇÕES ELETRICAS</t>
  </si>
  <si>
    <t>1.3.6.</t>
  </si>
  <si>
    <t>1.3.7.</t>
  </si>
  <si>
    <t>REVESTIMENTOS</t>
  </si>
  <si>
    <t>1.3.8.</t>
  </si>
  <si>
    <t>PINTURA</t>
  </si>
  <si>
    <t>1.3.9.</t>
  </si>
  <si>
    <t>1.1.1.1.</t>
  </si>
  <si>
    <t>103689</t>
  </si>
  <si>
    <t>FORNECIMENTO E INSTALAÇÃO DE PLACA DE OBRA COM CHAPA GALVANIZADA E ESTRUTURA DE MADEIRA. AF_03/2022_PS</t>
  </si>
  <si>
    <t>1.1.1.2.</t>
  </si>
  <si>
    <t>97629</t>
  </si>
  <si>
    <t>DEMOLIÇÃO DE LAJES, EM CONCRETO ARMADO, DE FORMA MECANIZADA COM MARTELETE, SEM REAPROVEITAMENTO. AF_09/2023</t>
  </si>
  <si>
    <t>1.1.1.3.</t>
  </si>
  <si>
    <t>97625</t>
  </si>
  <si>
    <t>DEMOLIÇÃO DE ALVENARIA PARA QUALQUER TIPO DE BLOCO, DE FORMA MECANIZADA, SEM REAPROVEITAMENTO. AF_09/2023</t>
  </si>
  <si>
    <t>1.1.1.4.</t>
  </si>
  <si>
    <t>97627</t>
  </si>
  <si>
    <t>DEMOLIÇÃO DE PILARES E VIGAS EM CONCRETO ARMADO, DE FORMA MECANIZADA COM MARTELETE, SEM REAPROVEITAMENTO. AF_09/2023</t>
  </si>
  <si>
    <t>1.1.1.5.</t>
  </si>
  <si>
    <t>100981</t>
  </si>
  <si>
    <t>CARGA, MANOBRA E DESCARGA DE ENTULHO EM CAMINHÃO BASCULANTE 6 M³ - CARGA COM ESCAVADEIRA HIDRÁULICA (CAÇAMBA DE 0,80 M³ / 111 HP) E DESCARGA LIVRE (UNIDADE: M3). AF_07/2020</t>
  </si>
  <si>
    <t>1.1.1.6.</t>
  </si>
  <si>
    <t>97913</t>
  </si>
  <si>
    <t>TRANSPORTE COM CAMINHÃO BASCULANTE DE 6 M³, EM VIA URBANA EM REVESTIMENTO PRIMÁRIO (UNIDADE: M3XKM). AF_07/2020</t>
  </si>
  <si>
    <t>M3XKM</t>
  </si>
  <si>
    <t>1.1.2.1.</t>
  </si>
  <si>
    <t>101114</t>
  </si>
  <si>
    <t>ESCAVAÇÃO HORIZONTAL EM SOLO DE 1A CATEGORIA COM TRATOR DE ESTEIRAS (100HP/LÂMINA: 2,19M3). AF_07/2020</t>
  </si>
  <si>
    <t>1.1.2.2.</t>
  </si>
  <si>
    <t>100576</t>
  </si>
  <si>
    <t>REGULARIZAÇÃO E COMPACTAÇÃO DE SUBLEITO DE SOLO PREDOMINANTEMENTE ARGILOSO, PARA OBRAS DE CONSTRUÇÃO DE PAVIMENTOS. AF_09/2024</t>
  </si>
  <si>
    <t>1.1.2.3.</t>
  </si>
  <si>
    <t>CARGA, MANOBRA E DESCARGA DE SOLOS E MATERIAIS GRANULARES EM CAMINHÃO BASCULANTE 10 M³ - CARGA COM ESCAVADEIRA HIDRÁULICA (CAÇAMBA DE 1,20 M³ / 155 HP) E DESCARGA LIVRE (UNIDADE: M3). AF_07/2020</t>
  </si>
  <si>
    <t>1.1.2.4.</t>
  </si>
  <si>
    <t>TRANSPORTE COM CAMINHÃO BASCULANTE DE 10 M³, EM VIA URBANA PAVIMENTADA, DMT ATÉ 30 KM (UNIDADE: TXKM). AF_07/2020</t>
  </si>
  <si>
    <t>TXKM</t>
  </si>
  <si>
    <t>1.1.3.1.</t>
  </si>
  <si>
    <t>101499</t>
  </si>
  <si>
    <t>ENTRADA DE ENERGIA ELÉTRICA, AÉREA, BIFÁSICA, COM CAIXA DE SOBREPOR, CABO DE 25 MM2 E DISJUNTOR DIN 50A (NÃO INCLUSO O POSTE DE CONCRETO). AF_07/2020_PS</t>
  </si>
  <si>
    <t>UN</t>
  </si>
  <si>
    <t>1.1.3.2.</t>
  </si>
  <si>
    <t>SINAPI-I</t>
  </si>
  <si>
    <t>41198</t>
  </si>
  <si>
    <t>POSTE DE CONCRETO ARMADO DE SECAO DUPLO T, EXTENSAO DE 9,00 M, RESISTENCIA DE 1000 DAN, TIPO B-1,5</t>
  </si>
  <si>
    <t>1.1.3.3.</t>
  </si>
  <si>
    <t>100603</t>
  </si>
  <si>
    <t>ASSENTAMENTO DE POSTE DE CONCRETO COM COMPRIMENTO NOMINAL DE 9 M, CARGA NOMINAL DE 1000 DAN, ENGASTAMENTO BASE CONCRETADA COM 1 M DE CONCRETO E 0,5 M DE SOLO (NÃO INCLUI FORNECIMENTO). AF_04/2025</t>
  </si>
  <si>
    <t>1.1.3.4.</t>
  </si>
  <si>
    <t>93008</t>
  </si>
  <si>
    <t>ELETRODUTO RÍGIDO ROSCÁVEL, PVC, DN 50 MM (1 1/2"), PARA REDE ENTERRADA DE DISTRIBUIÇÃO DE ENERGIA ELÉTRICA - FORNECIMENTO E INSTALAÇÃO. AF_12/2021</t>
  </si>
  <si>
    <t>M</t>
  </si>
  <si>
    <t>1.1.3.5.</t>
  </si>
  <si>
    <t>92982</t>
  </si>
  <si>
    <t>CABO DE COBRE FLEXÍVEL ISOLADO, 16 MM², ANTI-CHAMA 0,6/1,0 KV, PARA DISTRIBUIÇÃO - FORNECIMENTO E INSTALAÇÃO. AF_10/2020</t>
  </si>
  <si>
    <t>1.1.3.6.</t>
  </si>
  <si>
    <t>101562</t>
  </si>
  <si>
    <t>CABO DE COBRE FLEXÍVEL ISOLADO, 25 MM², 0,6/1,0 KV, PARA REDE AÉREA DE DISTRIBUIÇÃO DE ENERGIA ELÉTRICA DE BAIXA TENSÃO - FORNECIMENTO E INSTALAÇÃO. AF_07/2020</t>
  </si>
  <si>
    <t>1.1.3.7.</t>
  </si>
  <si>
    <t>91871</t>
  </si>
  <si>
    <t>ELETRODUTO RÍGIDO ROSCÁVEL, PVC, DN 25 MM (3/4"), PARA CIRCUITOS TERMINAIS, INSTALADO EM PAREDE - FORNECIMENTO E INSTALAÇÃO. AF_03/2023</t>
  </si>
  <si>
    <t>1.1.3.8.</t>
  </si>
  <si>
    <t>91929</t>
  </si>
  <si>
    <t>CABO DE COBRE FLEXÍVEL ISOLADO, 4 MM², ANTI-CHAMA 0,6/1,0 KV, PARA CIRCUITOS TERMINAIS - FORNECIMENTO E INSTALAÇÃO. AF_03/2023</t>
  </si>
  <si>
    <t>1.1.3.9.</t>
  </si>
  <si>
    <t>100622</t>
  </si>
  <si>
    <t>POSTE DE AÇO CÔNICO CONTÍNUO CURVO SIMPLES, ENGASTAMENTO SIMPLES COM 1 M DE SOLO, H=9M - FORNECIMENTO E INSTALAÇÃO. AF_04/2025</t>
  </si>
  <si>
    <t>1.1.3.10.</t>
  </si>
  <si>
    <t>101657</t>
  </si>
  <si>
    <t>LUMINÁRIA DE LED PARA ILUMINAÇÃO PÚBLICA, DE 98 W ATÉ 137 W - FORNECIMENTO E INSTALAÇÃO. AF_02/2025_PS</t>
  </si>
  <si>
    <t>1.1.3.11.</t>
  </si>
  <si>
    <t>93358</t>
  </si>
  <si>
    <t>ESCAVAÇÃO MANUAL DE VALA. AF_09/2024</t>
  </si>
  <si>
    <t>1.1.3.12.</t>
  </si>
  <si>
    <t>93382</t>
  </si>
  <si>
    <t>REATERRO MANUAL DE VALAS, COM COMPACTADOR DE SOLOS DE PERCUSSÃO. AF_08/2023</t>
  </si>
  <si>
    <t>1.1.3.13.</t>
  </si>
  <si>
    <t>1.1.3.14.</t>
  </si>
  <si>
    <t>1.1.4.1.</t>
  </si>
  <si>
    <t>CDHU</t>
  </si>
  <si>
    <t>45.01.020</t>
  </si>
  <si>
    <t>Entrada completa de água com abrigo e registro de gaveta, DN= 3/4´</t>
  </si>
  <si>
    <t>1.1.4.2.</t>
  </si>
  <si>
    <t>89402</t>
  </si>
  <si>
    <t>TUBO, PVC, SOLDÁVEL, DE 25MM, INSTALADO EM RAMAL DE DISTRIBUIÇÃO DE ÁGUA - FORNECIMENTO E INSTALAÇÃO. AF_06/2022</t>
  </si>
  <si>
    <t>1.1.4.3.</t>
  </si>
  <si>
    <t>97908</t>
  </si>
  <si>
    <t>CAIXA ENTERRADA HIDRÁULICA RETANGULAR, EM ALVENARIA COM BLOCOS DE CONCRETO, DIMENSÕES INTERNAS: 1X1X0,6 M PARA REDE DE ESGOTO. AF_12/2020</t>
  </si>
  <si>
    <t>1.1.4.4.</t>
  </si>
  <si>
    <t>1.1.4.5.</t>
  </si>
  <si>
    <t>1.1.4.6.</t>
  </si>
  <si>
    <t>1.1.4.7.</t>
  </si>
  <si>
    <t>1.1.4.8.</t>
  </si>
  <si>
    <t>92808</t>
  </si>
  <si>
    <t>ASSENTAMENTO DE TUBO DE CONCRETO PARA REDES COLETORAS DE ÁGUAS PLUVIAIS, DIÂMETRO DE 300 MM, JUNTA RÍGIDA, INSTALADO EM LOCAL COM BAIXO NÍVEL DE INTERFERÊNCIAS (NÃO INCLUI FORNECIMENTO). AF_03/2024</t>
  </si>
  <si>
    <t>1.1.4.9.</t>
  </si>
  <si>
    <t>95567</t>
  </si>
  <si>
    <t>TUBO DE CONCRETO (SIMPLES) PARA REDES COLETORAS DE ÁGUAS PLUVIAIS, DIÂMETRO DE 300 MM, JUNTA RÍGIDA, INSTALADO EM LOCAL COM BAIXO NÍVEL DE INTERFERÊNCIAS - FORNECIMENTO E ASSENTAMENTO. AF_03/2024</t>
  </si>
  <si>
    <t>1.1.5.1.</t>
  </si>
  <si>
    <t>104789</t>
  </si>
  <si>
    <t>DEMOLIÇÃO DE PISO DE CONCRETO SIMPLES, DE FORMA MANUAL, SEM REAPROVEITAMENTO. AF_09/2023</t>
  </si>
  <si>
    <t>1.1.5.2.</t>
  </si>
  <si>
    <t>1.1.5.3.</t>
  </si>
  <si>
    <t>1.1.5.4.</t>
  </si>
  <si>
    <t>98679</t>
  </si>
  <si>
    <t>PISO CIMENTADO, TRAÇO 1:3 (CIMENTO E AREIA), ACABAMENTO LISO, ESPESSURA 2,0 CM, PREPARO MECÂNICO DA ARGAMASSA. AF_09/2020</t>
  </si>
  <si>
    <t>1.1.5.5.</t>
  </si>
  <si>
    <t>87904</t>
  </si>
  <si>
    <t>CHAPISCO APLICADO EM ALVENARIA (COM PRESENÇA DE VÃOS) E ESTRUTURAS DE CONCRETO DE FACHADA, COM COLHER DE PEDREIRO. ARGAMASSA TRAÇO 1:3 COM PREPARO MANUAL. AF_10/2022</t>
  </si>
  <si>
    <t>1.1.5.6.</t>
  </si>
  <si>
    <t>87792</t>
  </si>
  <si>
    <t>EMBOÇO OU MASSA ÚNICA EM ARGAMASSA TRAÇO 1:2:8, PREPARO MECÂNICO COM BETONEIRA 400 L, APLICADA MANUALMENTE EM PANOS CEGOS DE FACHADA (SEM PRESENÇA DE VÃOS), ESPESSURA DE 25 MM. AF_08/2022</t>
  </si>
  <si>
    <t>1.1.5.7.</t>
  </si>
  <si>
    <t>104641</t>
  </si>
  <si>
    <t>PINTURA LÁTEX ACRÍLICA ECONÔMICA, APLICAÇÃO MANUAL EM PAREDES, DUAS DEMÃOS. AF_04/2023</t>
  </si>
  <si>
    <t>1.1.6.1.</t>
  </si>
  <si>
    <t>1.1.6.2.</t>
  </si>
  <si>
    <t>1.1.6.3.</t>
  </si>
  <si>
    <t>1.1.6.4.</t>
  </si>
  <si>
    <t>95241</t>
  </si>
  <si>
    <t>LASTRO DE CONCRETO MAGRO, APLICADO EM PISOS, LAJES SOBRE SOLO OU RADIERS, ESPESSURA DE 5 CM. AF_01/2024</t>
  </si>
  <si>
    <t>1.1.6.5.</t>
  </si>
  <si>
    <t>96536</t>
  </si>
  <si>
    <t>FABRICAÇÃO, MONTAGEM E DESMONTAGEM DE FÔRMA PARA VIGA BALDRAME, EM MADEIRA SERRADA, E=25 MM, 4 UTILIZAÇÕES. AF_01/2024</t>
  </si>
  <si>
    <t>1.1.6.6.</t>
  </si>
  <si>
    <t>96544</t>
  </si>
  <si>
    <t>ARMAÇÃO DE BLOCO UTILIZANDO AÇO CA-50 DE 6,3 MM - MONTAGEM. AF_01/2024</t>
  </si>
  <si>
    <t>KG</t>
  </si>
  <si>
    <t>1.1.6.7.</t>
  </si>
  <si>
    <t>96545</t>
  </si>
  <si>
    <t>ARMAÇÃO DE BLOCO UTILIZANDO AÇO CA-50 DE 8 MM - MONTAGEM. AF_01/2024</t>
  </si>
  <si>
    <t>1.1.6.8.</t>
  </si>
  <si>
    <t>103670</t>
  </si>
  <si>
    <t>LANÇAMENTO COM USO DE BALDES, ADENSAMENTO E ACABAMENTO DE CONCRETO EM ESTRUTURAS. AF_02/2022</t>
  </si>
  <si>
    <t>1.1.6.9.</t>
  </si>
  <si>
    <t>94971</t>
  </si>
  <si>
    <t>CONCRETO FCK = 25MPA, TRAÇO 1:2,3:2,7 (EM MASSA SECA DE CIMENTO/ AREIA MÉDIA/ BRITA 1) - PREPARO MECÂNICO COM BETONEIRA 600 L. AF_05/2021</t>
  </si>
  <si>
    <t>1.1.6.10.</t>
  </si>
  <si>
    <t>103318</t>
  </si>
  <si>
    <t>ALVENARIA DE VEDAÇÃO DE BLOCOS VAZADOS DE CONCRETO DE 14X19X39 CM (ESPESSURA 14 CM) E ARGAMASSA DE ASSENTAMENTO COM PREPARO EM BETONEIRA. AF_12/2021</t>
  </si>
  <si>
    <t>1.1.6.11.</t>
  </si>
  <si>
    <t>101963</t>
  </si>
  <si>
    <t>LAJE PRÉ-MOLDADA UNIDIRECIONAL, BIAPOIADA, PARA PISO, ENCHIMENTO EM CERÂMICA, VIGOTA CONVENCIONAL, ALTURA TOTAL DA LAJE (ENCHIMENTO+CAPA) = (8+4). AF_11/2020</t>
  </si>
  <si>
    <t>1.1.6.12.</t>
  </si>
  <si>
    <t>1.1.6.13.</t>
  </si>
  <si>
    <t>1.1.6.14.</t>
  </si>
  <si>
    <t>1.1.6.15.</t>
  </si>
  <si>
    <t>1.1.7.1.</t>
  </si>
  <si>
    <t>1.1.7.2.</t>
  </si>
  <si>
    <t>1.1.7.3.</t>
  </si>
  <si>
    <t>1.1.7.4.</t>
  </si>
  <si>
    <t>1.1.7.5.</t>
  </si>
  <si>
    <t>1.1.7.6.</t>
  </si>
  <si>
    <t>1.1.7.7.</t>
  </si>
  <si>
    <t>1.1.7.8.</t>
  </si>
  <si>
    <t>1.1.7.9.</t>
  </si>
  <si>
    <t>1.1.7.10.</t>
  </si>
  <si>
    <t>1.1.7.11.</t>
  </si>
  <si>
    <t>1.1.7.12.</t>
  </si>
  <si>
    <t>1.1.7.13.</t>
  </si>
  <si>
    <t>1.1.7.14.</t>
  </si>
  <si>
    <t>1.1.7.15.</t>
  </si>
  <si>
    <t>1.1.7.16.</t>
  </si>
  <si>
    <t>101094</t>
  </si>
  <si>
    <t>PISO PODOTÁTIL DE ALERTA OU DIRECIONAL, DE BORRACHA, ASSENTADO SOBRE ARGAMASSA. AF_05/2020</t>
  </si>
  <si>
    <t>1.1.7.17.</t>
  </si>
  <si>
    <t>99857</t>
  </si>
  <si>
    <t>CORRIMÃO SIMPLES, DIÂMETRO EXTERNO = 1 1/2", EM ALUMÍNIO. AF_04/2019_PS</t>
  </si>
  <si>
    <t>1.1.8.2.</t>
  </si>
  <si>
    <t>94994</t>
  </si>
  <si>
    <t>EXECUÇÃO DE PASSEIO (CALÇADA) OU PISO DE CONCRETO COM CONCRETO MOLDADO IN LOCO, FEITO EM OBRA, ACABAMENTO CONVENCIONAL, ESPESSURA 8 CM, ARMADO. AF_08/2022</t>
  </si>
  <si>
    <t>1.1.8.3.</t>
  </si>
  <si>
    <t>103946</t>
  </si>
  <si>
    <t>PLANTIO DE GRAMA ESMERALDA OU SÃO CARLOS OU CURITIBANA, EM PLACAS. AF_07/2024</t>
  </si>
  <si>
    <t>1.1.9.1.</t>
  </si>
  <si>
    <t>1.1.9.2.</t>
  </si>
  <si>
    <t>35.04.120</t>
  </si>
  <si>
    <t>Banco em concreto pré-moldado, comprimento 150 cm</t>
  </si>
  <si>
    <t>1.1.9.3.</t>
  </si>
  <si>
    <t>1.1.9.4.</t>
  </si>
  <si>
    <t>35.05.200</t>
  </si>
  <si>
    <t>Centro de atividades em madeira rústica</t>
  </si>
  <si>
    <t>CJ</t>
  </si>
  <si>
    <t>1.1.9.5.</t>
  </si>
  <si>
    <t>35.05.210</t>
  </si>
  <si>
    <t>Balanço duplo em madeira rústica</t>
  </si>
  <si>
    <t>1.1.9.6.</t>
  </si>
  <si>
    <t>35.05.220</t>
  </si>
  <si>
    <t>Gangorra dupla em madeira rústica</t>
  </si>
  <si>
    <t>1.2.1.1.</t>
  </si>
  <si>
    <t>LASTRO COM MATERIAL GRANULAR (PEDRA BRITADA N.3), APLICADO EM PISOS OU LAJES SOBRE SOLO, ESPESSURA DE *10 CM*. AF_01/2024</t>
  </si>
  <si>
    <t>1.2.1.3.</t>
  </si>
  <si>
    <t>100986</t>
  </si>
  <si>
    <t>CARGA DE MISTURA ASFÁLTICA EM CAMINHÃO BASCULANTE 10 M³ (UNIDADE: M3). AF_07/2020</t>
  </si>
  <si>
    <t>1.2.1.4.</t>
  </si>
  <si>
    <t>1.2.2.2.</t>
  </si>
  <si>
    <t>1.2.2.3.</t>
  </si>
  <si>
    <t>1.2.2.4.</t>
  </si>
  <si>
    <t>1.2.2.5.</t>
  </si>
  <si>
    <t>1.2.2.6.</t>
  </si>
  <si>
    <t>1.2.2.7.</t>
  </si>
  <si>
    <t>1.2.2.8.</t>
  </si>
  <si>
    <t>1.2.2.9.</t>
  </si>
  <si>
    <t>1.2.2.10.</t>
  </si>
  <si>
    <t>1.2.2.11.</t>
  </si>
  <si>
    <t>1.2.2.12.</t>
  </si>
  <si>
    <t>1.2.3.1.</t>
  </si>
  <si>
    <t>42243</t>
  </si>
  <si>
    <t>LUMINARIA DE LED PARA ILUMINACAO PUBLICA, DE 98 W ATE 137 W, INVOLUCRO EM ALUMINIO OU ACO INOX</t>
  </si>
  <si>
    <t>1.2.3.2.</t>
  </si>
  <si>
    <t>97887</t>
  </si>
  <si>
    <t>CAIXA ENTERRADA ELÉTRICA RETANGULAR, EM ALVENARIA COM TIJOLOS CERÂMICOS MACIÇOS, FUNDO COM BRITA, DIMENSÕES INTERNAS: 0,4X0,4X0,4 M. AF_12/2020</t>
  </si>
  <si>
    <t>1.2.3.3.</t>
  </si>
  <si>
    <t>92341</t>
  </si>
  <si>
    <t>TUBO DE AÇO GALVANIZADO COM COSTURA, CLASSE MÉDIA, DN 50 (2"), CONEXÃO ROSQUEADA, INSTALADO EM PRUMADAS - FORNECIMENTO E INSTALAÇÃO. AF_10/2020</t>
  </si>
  <si>
    <t>1.2.3.4.</t>
  </si>
  <si>
    <t>96985</t>
  </si>
  <si>
    <t>HASTE DE ATERRAMENTO, DIÂMETRO 5/8", COM 3 METROS - FORNECIMENTO E INSTALAÇÃO. AF_08/2023</t>
  </si>
  <si>
    <t>1.2.4.1.</t>
  </si>
  <si>
    <t>1.2.4.2.</t>
  </si>
  <si>
    <t>1.2.4.3.</t>
  </si>
  <si>
    <t>1.2.4.4.</t>
  </si>
  <si>
    <t>102989</t>
  </si>
  <si>
    <t>CANALETA MEIA CANA PRÉ-MOLDADA DE CONCRETO (D = 20 CM) - FORNECIMENTO E INSTALAÇÃO. AF_08/2021</t>
  </si>
  <si>
    <t>1.2.4.5.</t>
  </si>
  <si>
    <t>103002</t>
  </si>
  <si>
    <t>GRELHA DE FERRO FUNDIDO SIMPLES COM REQUADRO, 200 X 1000 MM, ASSENTADA COM ARGAMASSA 1 : 3 CIMENTO: AREIA - FORNECIMENTO E INSTALAÇÃO. AF_08/2021</t>
  </si>
  <si>
    <t>1.2.4.6.</t>
  </si>
  <si>
    <t>1.2.4.7.</t>
  </si>
  <si>
    <t>1.2.4.8.</t>
  </si>
  <si>
    <t>1.2.5.1.</t>
  </si>
  <si>
    <t>25398</t>
  </si>
  <si>
    <t>CONJUNTO PARA FUTSAL COM PAR DE TRAVES OFICIAIS DE 3,00 X 2,00 M EM TUBO DE ACO GALVANIZADO 3" COM REQUADROS EM TUBO DE 1", PINTURA EM PRIMER COM TINTA ESMALTE SINTETICO E REDES DE POLIETILENO FIO 4 MM</t>
  </si>
  <si>
    <t>1.2.5.2.</t>
  </si>
  <si>
    <t>SIURB EDIF</t>
  </si>
  <si>
    <t>17003065</t>
  </si>
  <si>
    <t>TELA DE NYLON PARA COBERTURA DE QUADRA</t>
  </si>
  <si>
    <t>1.3.1.1.</t>
  </si>
  <si>
    <t>101174</t>
  </si>
  <si>
    <t>ESTACA BROCA DE CONCRETO, DIÂMETRO DE 25CM, ESCAVAÇÃO MANUAL COM TRADO CONCHA, COM ARMADURA DE ARRANQUE. AF_05/2020</t>
  </si>
  <si>
    <t>1.3.1.2.</t>
  </si>
  <si>
    <t>1.3.1.3.</t>
  </si>
  <si>
    <t>1.3.1.4.</t>
  </si>
  <si>
    <t>1.3.1.5.</t>
  </si>
  <si>
    <t>1.3.1.6.</t>
  </si>
  <si>
    <t>1.3.1.7.</t>
  </si>
  <si>
    <t>1.3.1.8.</t>
  </si>
  <si>
    <t>1.3.1.9.</t>
  </si>
  <si>
    <t>1.3.1.10.</t>
  </si>
  <si>
    <t>1.3.2.1.</t>
  </si>
  <si>
    <t>92269</t>
  </si>
  <si>
    <t>FABRICAÇÃO DE FÔRMA PARA PILARES E ESTRUTURAS SIMILARES, EM MADEIRA SERRADA, E=25 MM. AF_09/2020</t>
  </si>
  <si>
    <t>1.3.2.2.</t>
  </si>
  <si>
    <t>1.3.2.3.</t>
  </si>
  <si>
    <t>1.3.2.4.</t>
  </si>
  <si>
    <t>1.3.2.5.</t>
  </si>
  <si>
    <t>1.3.2.6.</t>
  </si>
  <si>
    <t>1.3.2.7.</t>
  </si>
  <si>
    <t>1.3.3.1.</t>
  </si>
  <si>
    <t>100369</t>
  </si>
  <si>
    <t>FABRICAÇÃO E INSTALAÇÃO DE MEIA TESOURA DE MADEIRA NÃO APARELHADA, COM VÃO DE 5 M, PARA TELHA ONDULADA DE FIBROCIMENTO, ALUMÍNIO, PLÁSTICA OU TERMOACÚSTICA, INCLUSO IÇAMENTO. AF_07/2019</t>
  </si>
  <si>
    <t>1.3.3.2.</t>
  </si>
  <si>
    <t>94207</t>
  </si>
  <si>
    <t>TELHAMENTO COM TELHA ONDULADA DE FIBROCIMENTO E = 6 MM, COM RECOBRIMENTO LATERAL DE 1/4 DE ONDA PARA TELHADO COM INCLINAÇÃO MAIOR QUE 10°, COM ATÉ 2 ÁGUAS, INCLUSO IÇAMENTO. AF_07/2019</t>
  </si>
  <si>
    <t>1.3.3.3.</t>
  </si>
  <si>
    <t>94231</t>
  </si>
  <si>
    <t>RUFO EM CHAPA DE AÇO GALVANIZADO NÚMERO 24, CORTE DE 25 CM, INCLUSO TRANSPORTE VERTICAL. AF_07/2019</t>
  </si>
  <si>
    <t>1.3.4.1.</t>
  </si>
  <si>
    <t>91318</t>
  </si>
  <si>
    <t>KIT DE PORTA DE MADEIRA PARA PINTURA, SEMI-OCA (LEVE OU MÉDIA), PADRÃO POPULAR, 60X210CM, ESPESSURA DE 3,5CM, ITENS INCLUSOS: DOBRADIÇAS, MONTAGEM E INSTALAÇÃO DO BATENTE, SEM FECHADURA - FORNECIMENTO E INSTALAÇÃO. AF_12/2019</t>
  </si>
  <si>
    <t>1.3.4.2.</t>
  </si>
  <si>
    <t>90843</t>
  </si>
  <si>
    <t>KIT DE PORTA DE MADEIRA PARA PINTURA, SEMI-OCA (LEVE OU MÉDIA), PADRÃO MÉDIO, 80X210CM, ESPESSURA DE 3,5CM, ITENS INCLUSOS: DOBRADIÇAS, MONTAGEM E INSTALAÇÃO DO BATENTE, FECHADURA COM EXECUÇÃO DO FURO - FORNECIMENTO E INSTALAÇÃO. AF_12/2019</t>
  </si>
  <si>
    <t>1.3.4.3.</t>
  </si>
  <si>
    <t>90844</t>
  </si>
  <si>
    <t>KIT DE PORTA DE MADEIRA PARA PINTURA, SEMI-OCA (LEVE OU MÉDIA), PADRÃO MÉDIO, 90X210CM, ESPESSURA DE 3,5CM, ITENS INCLUSOS: DOBRADIÇAS, MONTAGEM E INSTALAÇÃO DO BATENTE, FECHADURA COM EXECUÇÃO DO FURO - FORNECIMENTO E INSTALAÇÃO. AF_12/2019</t>
  </si>
  <si>
    <t>1.3.4.4.</t>
  </si>
  <si>
    <t>90830</t>
  </si>
  <si>
    <t>FECHADURA DE EMBUTIR COM CILINDRO, EXTERNA, COMPLETA, ACABAMENTO PADRÃO MÉDIO, INCLUSO EXECUÇÃO DE FURO - FORNECIMENTO E INSTALAÇÃO. AF_12/2019</t>
  </si>
  <si>
    <t>1.3.4.5.</t>
  </si>
  <si>
    <t>90831</t>
  </si>
  <si>
    <t>FECHADURA DE EMBUTIR PARA PORTA DE BANHEIRO, COMPLETA, ACABAMENTO PADRÃO MÉDIO, INCLUSO EXECUÇÃO DE FURO - FORNECIMENTO E INSTALAÇÃO. AF_12/2019</t>
  </si>
  <si>
    <t>1.3.4.6.</t>
  </si>
  <si>
    <t>94569</t>
  </si>
  <si>
    <t>JANELA DE ALUMÍNIO TIPO MAXIM-AR, BATENTE/ REQUADRO 3 A 14 CM, VIDRO INCLUSO, FIXAÇÃO COM PARAFUSO, SEM GUARNIÇÃO/ ALIZAR, DIMENSÕES 60X80 (A X L) CM, SEM ACABAMENTO, VEDAÇÃO COM SILICONE, EXCLUSIVE CONTRAMARCO - FORNECIMENTO E INSTALAÇÃO. AF_11/2024</t>
  </si>
  <si>
    <t>1.3.4.7.</t>
  </si>
  <si>
    <t>99861</t>
  </si>
  <si>
    <t>GRADIL EM FERRO FIXADO EM VÃOS DE JANELAS, FORMADO POR BARRAS CHATAS DE 25X4,8 MM. AF_04/2019</t>
  </si>
  <si>
    <t>1.3.5.1.</t>
  </si>
  <si>
    <t>91854</t>
  </si>
  <si>
    <t>ELETRODUTO FLEXÍVEL CORRUGADO, PVC, DN 25 MM (3/4"), PARA CIRCUITOS TERMINAIS, INSTALADO EM PAREDE - FORNECIMENTO E INSTALAÇÃO. AF_03/2023</t>
  </si>
  <si>
    <t>1.3.5.2.</t>
  </si>
  <si>
    <t>91926</t>
  </si>
  <si>
    <t>CABO DE COBRE FLEXÍVEL ISOLADO, 2,5 MM², ANTI-CHAMA 450/750 V, PARA CIRCUITOS TERMINAIS - FORNECIMENTO E INSTALAÇÃO. AF_03/2023</t>
  </si>
  <si>
    <t>1.3.5.3.</t>
  </si>
  <si>
    <t>91930</t>
  </si>
  <si>
    <t>CABO DE COBRE FLEXÍVEL ISOLADO, 6 MM², ANTI-CHAMA 450/750 V, PARA CIRCUITOS TERMINAIS - FORNECIMENTO E INSTALAÇÃO. AF_03/2023</t>
  </si>
  <si>
    <t>1.3.5.4.</t>
  </si>
  <si>
    <t>101883</t>
  </si>
  <si>
    <t>QUADRO DE DISTRIBUIÇÃO DE ENERGIA EM CHAPA DE AÇO GALVANIZADO, DE EMBUTIR, COM BARRAMENTO TRIFÁSICO, PARA 18 DISJUNTORES DIN 100A - FORNECIMENTO E INSTALAÇÃO. AF_10/2020</t>
  </si>
  <si>
    <t>1.3.5.5.</t>
  </si>
  <si>
    <t>91953</t>
  </si>
  <si>
    <t>INTERRUPTOR SIMPLES (1 MÓDULO), 10A/250V, INCLUINDO SUPORTE E PLACA - FORNECIMENTO E INSTALAÇÃO. AF_03/2023</t>
  </si>
  <si>
    <t>1.3.5.6.</t>
  </si>
  <si>
    <t>92001</t>
  </si>
  <si>
    <t>TOMADA BAIXA DE EMBUTIR (1 MÓDULO), 2P+T 20 A, INCLUINDO SUPORTE E PLACA - FORNECIMENTO E INSTALAÇÃO. AF_03/2023</t>
  </si>
  <si>
    <t>1.3.5.7.</t>
  </si>
  <si>
    <t>1.3.5.8.</t>
  </si>
  <si>
    <t>100902</t>
  </si>
  <si>
    <t>LÂMPADA TUBULAR LED DE 9/10 W, COM SOQUETE, BASE G13 - FORNECIMENTO E INSTALAÇÃO. AF_09/2024_PS</t>
  </si>
  <si>
    <t>1.3.5.9.</t>
  </si>
  <si>
    <t>100903</t>
  </si>
  <si>
    <t>LÂMPADA TUBULAR LED DE 18/20 W, COM SOQUETE, BASE G13 - FORNECIMENTO E INSTALAÇÃO. AF_09/2024_PS</t>
  </si>
  <si>
    <t>1.3.5.10.</t>
  </si>
  <si>
    <t>93655</t>
  </si>
  <si>
    <t>DISJUNTOR MONOPOLAR TIPO DIN, CORRENTE NOMINAL DE 20A - FORNECIMENTO E INSTALAÇÃO. AF_10/2020</t>
  </si>
  <si>
    <t>1.3.5.11.</t>
  </si>
  <si>
    <t>93663</t>
  </si>
  <si>
    <t>DISJUNTOR BIPOLAR TIPO DIN, CORRENTE NOMINAL DE 25A - FORNECIMENTO E INSTALAÇÃO. AF_10/2020</t>
  </si>
  <si>
    <t>1.3.5.12.</t>
  </si>
  <si>
    <t>93665</t>
  </si>
  <si>
    <t>DISJUNTOR BIPOLAR TIPO DIN, CORRENTE NOMINAL DE 40A - FORNECIMENTO E INSTALAÇÃO. AF_10/2020</t>
  </si>
  <si>
    <t>1.3.6.1.</t>
  </si>
  <si>
    <t>1.3.6.2.</t>
  </si>
  <si>
    <t>89403</t>
  </si>
  <si>
    <t>TUBO, PVC, SOLDÁVEL, DE 32MM, INSTALADO EM RAMAL DE DISTRIBUIÇÃO DE ÁGUA - FORNECIMENTO E INSTALAÇÃO. AF_06/2022</t>
  </si>
  <si>
    <t>1.3.6.3.</t>
  </si>
  <si>
    <t>89353</t>
  </si>
  <si>
    <t>REGISTRO DE GAVETA BRUTO, LATÃO, ROSCÁVEL, 3/4" - FORNECIMENTO E INSTALAÇÃO. AF_08/2021</t>
  </si>
  <si>
    <t>1.3.6.4.</t>
  </si>
  <si>
    <t>94495</t>
  </si>
  <si>
    <t>REGISTRO DE GAVETA BRUTO, LATÃO, ROSCÁVEL, 1" - FORNECIMENTO E INSTALAÇÃO. AF_08/2021</t>
  </si>
  <si>
    <t>1.3.6.5.</t>
  </si>
  <si>
    <t>89714</t>
  </si>
  <si>
    <t>TUBO PVC, SERIE NORMAL, ESGOTO PREDIAL, DN 100 MM, FORNECIDO E INSTALADO EM RAMAL DE DESCARGA OU RAMAL DE ESGOTO SANITÁRIO. AF_08/2022</t>
  </si>
  <si>
    <t>1.3.6.6.</t>
  </si>
  <si>
    <t>103979</t>
  </si>
  <si>
    <t>TUBO, PVC, SOLDÁVEL, DE 50MM, INSTALADO EM RAMAL DE DISTRIBUIÇÃO DE ÁGUA - FORNECIMENTO E INSTALAÇÃO. AF_06/2022</t>
  </si>
  <si>
    <t>1.3.6.7.</t>
  </si>
  <si>
    <t>103978</t>
  </si>
  <si>
    <t>TUBO, PVC, SOLDÁVEL, DE 40MM, INSTALADO EM RAMAL DE DISTRIBUIÇÃO DE ÁGUA - FORNECIMENTO E INSTALAÇÃO. AF_06/2022</t>
  </si>
  <si>
    <t>1.3.6.8.</t>
  </si>
  <si>
    <t>102623</t>
  </si>
  <si>
    <t>CAIXA D´ÁGUA EM POLIETILENO, 1000 LITROS (INCLUSOS TUBOS, CONEXÕES E TORNEIRA DE BÓIA) - FORNECIMENTO E INSTALAÇÃO. AF_06/2021</t>
  </si>
  <si>
    <t>1.3.6.9.</t>
  </si>
  <si>
    <t>39363</t>
  </si>
  <si>
    <t>FOSSA SEPTICA, SEM FILTRO, EM POLIETILENO DE ALTA DENSIDADE (PEAD), PARA 15 A 30 CONTRIBUINTES, CILINDRICA, COM TAMPA, CAPACIDADE APROXIMADA DE *5500* LITROS (NBR 7229)</t>
  </si>
  <si>
    <t>1.3.6.10.</t>
  </si>
  <si>
    <t>98101</t>
  </si>
  <si>
    <t>SUMIDOURO RETANGULAR, EM ALVENARIA COM BLOCOS DE CONCRETO, DIMENSÕES INTERNAS: 1,6 X 5,8 X H=3,0 M, ÁREA DE INFILTRAÇÃO: 50 M² (PARA 20 CONTRIBUINTES). . AF_12/2020</t>
  </si>
  <si>
    <t>1.3.6.11.</t>
  </si>
  <si>
    <t>98059</t>
  </si>
  <si>
    <t>FILTRO ANAERÓBIO CIRCULAR, EM CONCRETO PRÉ-MOLDADO, DIÂMETRO INTERNO = 1,88 M, ALTURA INTERNA = 1,50 M, VOLUME ÚTIL: 3331,1 L (PARA 19 CONTRIBUINTES). AF_12/2020</t>
  </si>
  <si>
    <t>1.3.6.12.</t>
  </si>
  <si>
    <t>95472</t>
  </si>
  <si>
    <t>VASO SANITARIO SIFONADO CONVENCIONAL PARA PCD SEM FURO FRONTAL COM LOUÇA BRANCA SEM ASSENTO, INCLUSO CONJUNTO DE LIGAÇÃO PARA BACIA SANITÁRIA AJUSTÁVEL - FORNECIMENTO E INSTALAÇÃO. AF_01/2020</t>
  </si>
  <si>
    <t>1.3.6.13.</t>
  </si>
  <si>
    <t>95470</t>
  </si>
  <si>
    <t>VASO SANITARIO SIFONADO CONVENCIONAL COM LOUÇA BRANCA, INCLUSO CONJUNTO DE LIGAÇÃO PARA BACIA SANITÁRIA AJUSTÁVEL - FORNECIMENTO E INSTALAÇÃO. AF_01/2020</t>
  </si>
  <si>
    <t>1.3.6.14.</t>
  </si>
  <si>
    <t>86895</t>
  </si>
  <si>
    <t>BANCADA DE GRANITO CINZA POLIDO, DE 0,50 X 0,60 M, PARA LAVATÓRIO - FORNECIMENTO E INSTALAÇÃO. AF_01/2020</t>
  </si>
  <si>
    <t>1.3.6.15.</t>
  </si>
  <si>
    <t>86943</t>
  </si>
  <si>
    <t>LAVATÓRIO LOUÇA BRANCA SUSPENSO, 29,5 X 39CM OU EQUIVALENTE, PADRÃO POPULAR, INCLUSO SIFÃO FLEXÍVEL EM PVC, VÁLVULA E ENGATE FLEXÍVEL 30CM EM PLÁSTICO E TORNEIRA CROMADA DE MESA, PADRÃO POPULAR - FORNECIMENTO E INSTALAÇÃO. AF_01/2020</t>
  </si>
  <si>
    <t>1.3.7.1.</t>
  </si>
  <si>
    <t>1.3.7.2.</t>
  </si>
  <si>
    <t>87777</t>
  </si>
  <si>
    <t>EMBOÇO OU MASSA ÚNICA EM ARGAMASSA TRAÇO 1:2:8, PREPARO MANUAL, APLICADA MANUALMENTE EM PANOS DE FACHADA COM PRESENÇA DE VÃOS, ESPESSURA DE 25 MM. AF_08/2022</t>
  </si>
  <si>
    <t>1.3.7.3.</t>
  </si>
  <si>
    <t>87257</t>
  </si>
  <si>
    <t>REVESTIMENTO CERÂMICO PARA PISO COM PLACAS TIPO ESMALTADA DE DIMENSÕES 60X60 CM APLICADA EM AMBIENTES DE ÁREA MAIOR QUE 10 M2. AF_02/2023_PE</t>
  </si>
  <si>
    <t>1.3.7.4.</t>
  </si>
  <si>
    <t>104611</t>
  </si>
  <si>
    <t>REVESTIMENTO CERÂMICO PARA PAREDES INTERNAS COM PLACAS TIPO ESMALTADA DE DIMENSÕES 60X60 CM APLICADAS NA ALTURA INTEIRA DAS PAREDES. AF_02/2023_PE</t>
  </si>
  <si>
    <t>1.3.7.5.</t>
  </si>
  <si>
    <t>87386</t>
  </si>
  <si>
    <t>ARGAMASSA PRONTA PARA CONTRAPISO, PREPARO COM MISTURADOR DE EIXO HORIZONTAL DE 300 KG. AF_08/2019</t>
  </si>
  <si>
    <t>1.3.8.1.</t>
  </si>
  <si>
    <t>1.3.9.1.</t>
  </si>
  <si>
    <t>100872</t>
  </si>
  <si>
    <t>BARRA DE APOIO RETA, EM ALUMINIO, COMPRIMENTO 80 CM, FIXADA NA PAREDE - FORNECIMENTO E INSTALAÇÃO. AF_01/2020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</si>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</sst>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00\.00\.00"/>
  </numFmts>
  <fonts count="1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5"/>
      <color indexed="56"/>
      <name val="Calibri"/>
      <family val="2"/>
    </font>
    <font>
      <sz val="10"/>
      <name val="Arial"/>
      <family val="2"/>
    </font>
    <font>
      <sz val="11"/>
      <color theme="1"/>
      <name val="Calibri"/>
      <family val="2"/>
      <scheme val="minor"/>
    </font>
    <font>
      <b/>
      <sz val="11"/>
      <color theme="1"/>
      <name val="Calibri"/>
      <family val="2"/>
      <scheme val="minor"/>
    </font>
    <font>
      <sz val="11"/>
      <name val="Arial"/>
      <family val="2"/>
    </font>
    <font>
      <sz val="8"/>
      <color theme="1"/>
      <name val="Calibri"/>
      <family val="2"/>
      <scheme val="minor"/>
    </font>
    <font>
      <sz val="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s>
  <borders count="35">
    <border>
      <left/>
      <right/>
      <top/>
      <bottom/>
      <diagonal/>
    </border>
    <border>
      <left/>
      <right/>
      <top/>
      <bottom style="thick">
        <color indexed="62"/>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style="hair">
        <color indexed="64"/>
      </right>
      <top style="hair">
        <color indexed="8"/>
      </top>
      <bottom style="hair">
        <color indexed="8"/>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thin">
        <color indexed="64"/>
      </left>
      <right/>
      <top style="hair">
        <color indexed="8"/>
      </top>
      <bottom style="hair">
        <color indexed="8"/>
      </bottom>
      <diagonal/>
    </border>
    <border>
      <left/>
      <right/>
      <top style="hair">
        <color indexed="64"/>
      </top>
      <bottom style="hair">
        <color indexed="8"/>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8"/>
      </top>
      <bottom style="thin">
        <color indexed="64"/>
      </bottom>
      <diagonal/>
    </border>
    <border>
      <left/>
      <right style="hair">
        <color indexed="8"/>
      </right>
      <top style="hair">
        <color indexed="8"/>
      </top>
      <bottom style="thin">
        <color indexed="64"/>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s>
  <cellStyleXfs count="5">
    <xf numFmtId="0" fontId="0" fillId="0" borderId="0"/>
    <xf numFmtId="0" fontId="8" fillId="0" borderId="0"/>
    <xf numFmtId="0" fontId="8" fillId="0" borderId="0"/>
    <xf numFmtId="0" fontId="6" fillId="0" borderId="1" applyNumberFormat="0" applyFill="0" applyAlignment="0" applyProtection="0"/>
    <xf numFmtId="44" fontId="7" fillId="0" borderId="0" applyFont="0" applyFill="0" applyBorder="0" applyAlignment="0" applyProtection="0"/>
  </cellStyleXfs>
  <cellXfs count="118">
    <xf numFmtId="0" fontId="0" fillId="0" borderId="0" xfId="0"/>
    <xf numFmtId="0" fontId="0" fillId="0" borderId="0" xfId="0" applyAlignment="1">
      <alignment vertical="center"/>
    </xf>
    <xf numFmtId="0" fontId="9" fillId="0" borderId="0" xfId="1" applyFont="1" applyAlignment="1">
      <alignment vertical="center"/>
    </xf>
    <xf numFmtId="0" fontId="8" fillId="0" borderId="0" xfId="1" applyAlignment="1">
      <alignment vertical="center"/>
    </xf>
    <xf numFmtId="0" fontId="9" fillId="0" borderId="2" xfId="1" applyFont="1" applyBorder="1" applyAlignment="1">
      <alignment horizontal="centerContinuous" vertical="center"/>
    </xf>
    <xf numFmtId="0" fontId="9" fillId="0" borderId="3" xfId="1" applyFont="1" applyBorder="1" applyAlignment="1">
      <alignment horizontal="centerContinuous" vertical="center"/>
    </xf>
    <xf numFmtId="0" fontId="9" fillId="0" borderId="4" xfId="1" applyFont="1" applyBorder="1" applyAlignment="1">
      <alignment horizontal="center" vertical="center"/>
    </xf>
    <xf numFmtId="0" fontId="8" fillId="0" borderId="5" xfId="1" applyBorder="1" applyAlignment="1">
      <alignment vertical="center"/>
    </xf>
    <xf numFmtId="0" fontId="9" fillId="0" borderId="8" xfId="1" applyFont="1" applyBorder="1" applyAlignment="1">
      <alignment horizontal="centerContinuous" vertical="center"/>
    </xf>
    <xf numFmtId="0" fontId="9" fillId="0" borderId="7" xfId="1" applyFont="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wrapText="1"/>
    </xf>
    <xf numFmtId="0" fontId="5" fillId="0" borderId="0" xfId="0" applyFont="1" applyAlignment="1">
      <alignment horizontal="right" vertical="center"/>
    </xf>
    <xf numFmtId="0" fontId="5" fillId="0" borderId="11" xfId="0" applyFont="1" applyBorder="1" applyAlignment="1">
      <alignment horizontal="center" vertical="center"/>
    </xf>
    <xf numFmtId="0" fontId="5" fillId="0" borderId="0" xfId="0" applyFont="1" applyAlignment="1">
      <alignment vertical="center" wrapText="1"/>
    </xf>
    <xf numFmtId="4" fontId="5" fillId="0" borderId="0" xfId="0" applyNumberFormat="1" applyFont="1" applyAlignment="1">
      <alignment horizontal="center" vertical="center"/>
    </xf>
    <xf numFmtId="2" fontId="0" fillId="0" borderId="4" xfId="0" applyNumberFormat="1" applyBorder="1" applyAlignment="1">
      <alignment horizontal="center" vertical="center" wrapText="1"/>
    </xf>
    <xf numFmtId="4" fontId="0" fillId="0" borderId="4" xfId="0" applyNumberFormat="1" applyBorder="1" applyAlignment="1">
      <alignment horizontal="center" vertical="center"/>
    </xf>
    <xf numFmtId="4" fontId="0" fillId="0" borderId="14" xfId="0" applyNumberForma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164" fontId="5" fillId="0" borderId="0" xfId="0" applyNumberFormat="1" applyFont="1" applyAlignment="1">
      <alignment vertical="center" wrapText="1"/>
    </xf>
    <xf numFmtId="164" fontId="0" fillId="0" borderId="16" xfId="0" applyNumberFormat="1" applyBorder="1" applyAlignment="1">
      <alignment horizontal="center" vertical="center"/>
    </xf>
    <xf numFmtId="164" fontId="0" fillId="0" borderId="21" xfId="0" applyNumberFormat="1" applyBorder="1" applyAlignment="1">
      <alignment horizontal="center" vertical="center"/>
    </xf>
    <xf numFmtId="0" fontId="4" fillId="0" borderId="6" xfId="1" applyFont="1" applyBorder="1" applyAlignment="1">
      <alignment vertical="center"/>
    </xf>
    <xf numFmtId="0" fontId="3" fillId="0" borderId="0" xfId="1" applyFont="1" applyAlignment="1">
      <alignment vertical="center"/>
    </xf>
    <xf numFmtId="44" fontId="11" fillId="0" borderId="7" xfId="4" applyFont="1" applyBorder="1" applyAlignment="1">
      <alignment vertical="center"/>
    </xf>
    <xf numFmtId="44" fontId="12" fillId="0" borderId="0" xfId="4" applyFont="1" applyAlignment="1">
      <alignment horizontal="center" vertical="center"/>
    </xf>
    <xf numFmtId="164" fontId="0" fillId="0" borderId="15" xfId="0" applyNumberFormat="1" applyBorder="1" applyAlignment="1">
      <alignment horizontal="center" vertical="center"/>
    </xf>
    <xf numFmtId="2" fontId="0" fillId="0" borderId="20" xfId="0" applyNumberFormat="1" applyBorder="1" applyAlignment="1">
      <alignment horizontal="left" vertical="center" wrapText="1"/>
    </xf>
    <xf numFmtId="2" fontId="0" fillId="0" borderId="18" xfId="0" applyNumberFormat="1" applyBorder="1" applyAlignment="1">
      <alignment horizontal="center" vertical="center" wrapText="1"/>
    </xf>
    <xf numFmtId="0" fontId="5" fillId="0" borderId="8" xfId="0" applyFont="1" applyBorder="1" applyAlignment="1">
      <alignment horizontal="center" vertical="center" wrapText="1"/>
    </xf>
    <xf numFmtId="2" fontId="0" fillId="0" borderId="22" xfId="0" applyNumberFormat="1" applyBorder="1" applyAlignment="1">
      <alignment horizontal="center" vertical="center" wrapText="1"/>
    </xf>
    <xf numFmtId="2" fontId="0" fillId="0" borderId="23" xfId="0" applyNumberFormat="1" applyBorder="1" applyAlignment="1">
      <alignment horizontal="left" vertical="center" wrapText="1"/>
    </xf>
    <xf numFmtId="44" fontId="0" fillId="0" borderId="0" xfId="4" applyFont="1" applyAlignment="1">
      <alignment horizontal="center" vertical="center"/>
    </xf>
    <xf numFmtId="44" fontId="5" fillId="0" borderId="13" xfId="4" applyFont="1" applyBorder="1" applyAlignment="1">
      <alignment horizontal="center" vertical="center" wrapText="1"/>
    </xf>
    <xf numFmtId="44" fontId="0" fillId="0" borderId="19" xfId="4" applyFont="1" applyBorder="1" applyAlignment="1">
      <alignment horizontal="center" vertical="center"/>
    </xf>
    <xf numFmtId="44" fontId="0" fillId="0" borderId="18" xfId="4" applyFont="1" applyBorder="1" applyAlignment="1">
      <alignment horizontal="center" vertical="center"/>
    </xf>
    <xf numFmtId="44" fontId="0" fillId="0" borderId="18" xfId="4" applyFont="1" applyBorder="1" applyAlignment="1">
      <alignment horizontal="center" vertical="center" wrapText="1"/>
    </xf>
    <xf numFmtId="44" fontId="5" fillId="0" borderId="18" xfId="4" applyFont="1" applyBorder="1" applyAlignment="1">
      <alignment horizontal="right" vertical="center"/>
    </xf>
    <xf numFmtId="44" fontId="5" fillId="0" borderId="19" xfId="4" applyFont="1" applyBorder="1" applyAlignment="1">
      <alignment horizontal="center" vertical="center"/>
    </xf>
    <xf numFmtId="2" fontId="5" fillId="0" borderId="20" xfId="0" applyNumberFormat="1" applyFont="1" applyBorder="1" applyAlignment="1">
      <alignment horizontal="left" vertical="center" wrapText="1"/>
    </xf>
    <xf numFmtId="0" fontId="5" fillId="0" borderId="9" xfId="0" applyFont="1" applyBorder="1" applyAlignment="1">
      <alignment horizontal="center" vertical="center" wrapText="1"/>
    </xf>
    <xf numFmtId="164" fontId="0" fillId="0" borderId="24" xfId="0" applyNumberFormat="1" applyBorder="1" applyAlignment="1">
      <alignment horizontal="center" vertical="center"/>
    </xf>
    <xf numFmtId="164" fontId="0" fillId="0" borderId="25" xfId="0" applyNumberFormat="1" applyBorder="1" applyAlignment="1">
      <alignment horizontal="center" vertical="center"/>
    </xf>
    <xf numFmtId="2" fontId="5" fillId="0" borderId="18" xfId="0" applyNumberFormat="1" applyFont="1" applyBorder="1" applyAlignment="1">
      <alignment horizontal="left" vertical="center" wrapText="1"/>
    </xf>
    <xf numFmtId="44" fontId="5" fillId="0" borderId="11" xfId="4" applyFont="1" applyBorder="1" applyAlignment="1">
      <alignment horizontal="center" vertical="center" wrapText="1"/>
    </xf>
    <xf numFmtId="164" fontId="5" fillId="0" borderId="24" xfId="0" applyNumberFormat="1" applyFont="1" applyBorder="1" applyAlignment="1">
      <alignment horizontal="center" vertical="center"/>
    </xf>
    <xf numFmtId="164" fontId="0" fillId="3" borderId="21" xfId="0" applyNumberFormat="1" applyFill="1" applyBorder="1" applyAlignment="1">
      <alignment horizontal="center" vertical="center"/>
    </xf>
    <xf numFmtId="164" fontId="0" fillId="3" borderId="16" xfId="0" applyNumberFormat="1" applyFill="1" applyBorder="1" applyAlignment="1">
      <alignment horizontal="center" vertical="center"/>
    </xf>
    <xf numFmtId="2" fontId="0" fillId="3" borderId="23" xfId="0" applyNumberFormat="1" applyFill="1" applyBorder="1" applyAlignment="1">
      <alignment horizontal="left" vertical="center" wrapText="1"/>
    </xf>
    <xf numFmtId="2" fontId="0" fillId="3" borderId="22" xfId="0" applyNumberFormat="1" applyFill="1" applyBorder="1" applyAlignment="1">
      <alignment horizontal="center" vertical="center" wrapText="1"/>
    </xf>
    <xf numFmtId="2" fontId="0" fillId="3" borderId="4" xfId="0" applyNumberFormat="1" applyFill="1" applyBorder="1" applyAlignment="1">
      <alignment horizontal="center" vertical="center" wrapText="1"/>
    </xf>
    <xf numFmtId="4" fontId="0" fillId="3" borderId="4" xfId="0" applyNumberFormat="1" applyFill="1" applyBorder="1" applyAlignment="1">
      <alignment horizontal="center" vertical="center"/>
    </xf>
    <xf numFmtId="4" fontId="0" fillId="3" borderId="14" xfId="0" applyNumberFormat="1" applyFill="1" applyBorder="1" applyAlignment="1">
      <alignment horizontal="center" vertical="center"/>
    </xf>
    <xf numFmtId="164" fontId="0" fillId="0" borderId="28" xfId="0" applyNumberFormat="1" applyBorder="1" applyAlignment="1">
      <alignment horizontal="center" vertical="center"/>
    </xf>
    <xf numFmtId="164" fontId="0" fillId="0" borderId="29" xfId="0" applyNumberFormat="1" applyBorder="1" applyAlignment="1">
      <alignment horizontal="center" vertical="center"/>
    </xf>
    <xf numFmtId="2" fontId="0" fillId="0" borderId="30" xfId="0" applyNumberFormat="1" applyBorder="1" applyAlignment="1">
      <alignment horizontal="left" vertical="center" wrapText="1"/>
    </xf>
    <xf numFmtId="2" fontId="0" fillId="0" borderId="31" xfId="0" applyNumberFormat="1" applyBorder="1" applyAlignment="1">
      <alignment horizontal="center" vertical="center" wrapText="1"/>
    </xf>
    <xf numFmtId="2" fontId="0" fillId="0" borderId="26" xfId="0" applyNumberFormat="1" applyBorder="1" applyAlignment="1">
      <alignment horizontal="center" vertical="center" wrapText="1"/>
    </xf>
    <xf numFmtId="4" fontId="0" fillId="0" borderId="26" xfId="0" applyNumberFormat="1" applyBorder="1" applyAlignment="1">
      <alignment horizontal="center" vertical="center"/>
    </xf>
    <xf numFmtId="4" fontId="0" fillId="0" borderId="27" xfId="0" applyNumberFormat="1" applyBorder="1" applyAlignment="1">
      <alignment horizontal="center" vertical="center"/>
    </xf>
    <xf numFmtId="4" fontId="0" fillId="0" borderId="18" xfId="0" applyNumberFormat="1" applyBorder="1" applyAlignment="1">
      <alignment horizontal="center" vertical="center"/>
    </xf>
    <xf numFmtId="4" fontId="0" fillId="0" borderId="19" xfId="0" applyNumberFormat="1" applyBorder="1" applyAlignment="1">
      <alignment horizontal="center" vertical="center"/>
    </xf>
    <xf numFmtId="0" fontId="2" fillId="0" borderId="6" xfId="1" applyFont="1" applyBorder="1" applyAlignment="1">
      <alignment vertical="center"/>
    </xf>
    <xf numFmtId="10" fontId="9" fillId="0" borderId="0" xfId="1" applyNumberFormat="1" applyFont="1" applyAlignment="1">
      <alignment horizontal="center" vertical="center"/>
    </xf>
    <xf numFmtId="0" fontId="8" fillId="4" borderId="0" xfId="1" applyFill="1" applyAlignment="1">
      <alignment vertical="center"/>
    </xf>
    <xf numFmtId="0" fontId="8" fillId="4" borderId="5" xfId="1" applyFill="1" applyBorder="1" applyAlignment="1">
      <alignment vertical="center"/>
    </xf>
    <xf numFmtId="0" fontId="0" fillId="4" borderId="0" xfId="0" applyFill="1"/>
    <xf numFmtId="0" fontId="4" fillId="4" borderId="6" xfId="1" applyFont="1" applyFill="1" applyBorder="1" applyAlignment="1">
      <alignment vertical="center"/>
    </xf>
    <xf numFmtId="44" fontId="11" fillId="4" borderId="7" xfId="4" applyFont="1" applyFill="1" applyBorder="1" applyAlignment="1">
      <alignment vertical="center"/>
    </xf>
    <xf numFmtId="0" fontId="8" fillId="2" borderId="0" xfId="1" applyFill="1" applyAlignment="1">
      <alignment vertical="center"/>
    </xf>
    <xf numFmtId="0" fontId="8" fillId="2" borderId="5" xfId="1" applyFill="1" applyBorder="1" applyAlignment="1">
      <alignment vertical="center"/>
    </xf>
    <xf numFmtId="4" fontId="8" fillId="2" borderId="5" xfId="1" applyNumberFormat="1" applyFill="1" applyBorder="1" applyAlignment="1">
      <alignment vertical="center"/>
    </xf>
    <xf numFmtId="0" fontId="0" fillId="2" borderId="0" xfId="0" applyFill="1"/>
    <xf numFmtId="0" fontId="4" fillId="2" borderId="6" xfId="1" applyFont="1" applyFill="1" applyBorder="1" applyAlignment="1">
      <alignment vertical="center"/>
    </xf>
    <xf numFmtId="4" fontId="8" fillId="2" borderId="6" xfId="1" applyNumberFormat="1" applyFill="1" applyBorder="1" applyAlignment="1">
      <alignment vertical="center"/>
    </xf>
    <xf numFmtId="44" fontId="11" fillId="2" borderId="7" xfId="4" applyFont="1" applyFill="1" applyBorder="1" applyAlignment="1">
      <alignment vertical="center"/>
    </xf>
    <xf numFmtId="4" fontId="8" fillId="2" borderId="7" xfId="1" applyNumberFormat="1" applyFill="1" applyBorder="1" applyAlignment="1">
      <alignment vertical="center"/>
    </xf>
    <xf numFmtId="44" fontId="1" fillId="0" borderId="6" xfId="1" applyNumberFormat="1" applyFont="1" applyBorder="1" applyAlignment="1">
      <alignment vertical="center"/>
    </xf>
    <xf numFmtId="0" fontId="5" fillId="0" borderId="0" xfId="0" applyFont="1" applyAlignment="1">
      <alignment horizontal="center" vertical="center" wrapText="1"/>
    </xf>
    <xf numFmtId="44" fontId="5" fillId="0" borderId="0" xfId="4" applyFont="1" applyAlignment="1">
      <alignment horizontal="center" vertical="center" wrapText="1"/>
    </xf>
    <xf numFmtId="44" fontId="0" fillId="0" borderId="17" xfId="4" applyFont="1" applyBorder="1" applyAlignment="1">
      <alignment horizontal="center" vertical="center" wrapText="1"/>
    </xf>
    <xf numFmtId="44" fontId="7" fillId="0" borderId="17" xfId="4" applyFont="1" applyBorder="1" applyAlignment="1">
      <alignment horizontal="center" vertical="center" wrapText="1"/>
    </xf>
    <xf numFmtId="2" fontId="8" fillId="0" borderId="12" xfId="1" applyNumberFormat="1" applyBorder="1" applyAlignment="1">
      <alignment horizontal="left" vertical="center"/>
    </xf>
    <xf numFmtId="0" fontId="8" fillId="0" borderId="12" xfId="1" applyBorder="1" applyAlignment="1">
      <alignment horizontal="left" vertical="center"/>
    </xf>
    <xf numFmtId="4" fontId="8" fillId="0" borderId="5" xfId="1" applyNumberFormat="1" applyBorder="1" applyAlignment="1">
      <alignment horizontal="center" vertical="center"/>
    </xf>
    <xf numFmtId="4" fontId="8" fillId="0" borderId="6" xfId="1" applyNumberFormat="1" applyBorder="1" applyAlignment="1">
      <alignment horizontal="center" vertical="center"/>
    </xf>
    <xf numFmtId="4" fontId="8" fillId="0" borderId="7" xfId="1" applyNumberFormat="1" applyBorder="1" applyAlignment="1">
      <alignment horizontal="center" vertical="center"/>
    </xf>
    <xf numFmtId="10" fontId="8" fillId="0" borderId="32" xfId="1" applyNumberFormat="1" applyBorder="1" applyAlignment="1">
      <alignment horizontal="center" vertical="center"/>
    </xf>
    <xf numFmtId="10" fontId="8" fillId="0" borderId="33" xfId="1" applyNumberFormat="1" applyBorder="1" applyAlignment="1">
      <alignment horizontal="center" vertical="center"/>
    </xf>
    <xf numFmtId="10" fontId="8" fillId="0" borderId="34" xfId="1" applyNumberFormat="1" applyBorder="1" applyAlignment="1">
      <alignment horizontal="center" vertical="center"/>
    </xf>
    <xf numFmtId="2" fontId="8" fillId="4" borderId="12" xfId="1" applyNumberFormat="1" applyFill="1" applyBorder="1" applyAlignment="1">
      <alignment horizontal="left" vertical="center"/>
    </xf>
    <xf numFmtId="0" fontId="8" fillId="4" borderId="12" xfId="1" applyFill="1" applyBorder="1" applyAlignment="1">
      <alignment horizontal="left" vertical="center"/>
    </xf>
    <xf numFmtId="4" fontId="8" fillId="4" borderId="5" xfId="1" applyNumberFormat="1" applyFill="1" applyBorder="1" applyAlignment="1">
      <alignment horizontal="center" vertical="center"/>
    </xf>
    <xf numFmtId="4" fontId="8" fillId="4" borderId="6" xfId="1" applyNumberFormat="1" applyFill="1" applyBorder="1" applyAlignment="1">
      <alignment horizontal="center" vertical="center"/>
    </xf>
    <xf numFmtId="4" fontId="8" fillId="4" borderId="7" xfId="1" applyNumberFormat="1" applyFill="1" applyBorder="1" applyAlignment="1">
      <alignment horizontal="center" vertical="center"/>
    </xf>
    <xf numFmtId="10" fontId="8" fillId="4" borderId="32" xfId="1" applyNumberFormat="1" applyFill="1" applyBorder="1" applyAlignment="1">
      <alignment horizontal="center" vertical="center"/>
    </xf>
    <xf numFmtId="10" fontId="8" fillId="4" borderId="33" xfId="1" applyNumberFormat="1" applyFill="1" applyBorder="1" applyAlignment="1">
      <alignment horizontal="center" vertical="center"/>
    </xf>
    <xf numFmtId="10" fontId="8" fillId="4" borderId="34" xfId="1" applyNumberFormat="1" applyFill="1" applyBorder="1" applyAlignment="1">
      <alignment horizontal="center" vertical="center"/>
    </xf>
    <xf numFmtId="0" fontId="8" fillId="0" borderId="17" xfId="1" applyBorder="1" applyAlignment="1">
      <alignment horizontal="center" vertical="center"/>
    </xf>
    <xf numFmtId="10" fontId="8" fillId="2" borderId="32" xfId="1" applyNumberFormat="1" applyFill="1" applyBorder="1" applyAlignment="1">
      <alignment horizontal="center" vertical="center"/>
    </xf>
    <xf numFmtId="10" fontId="8" fillId="2" borderId="33" xfId="1" applyNumberFormat="1" applyFill="1" applyBorder="1" applyAlignment="1">
      <alignment horizontal="center" vertical="center"/>
    </xf>
    <xf numFmtId="10" fontId="8" fillId="2" borderId="34" xfId="1" applyNumberFormat="1" applyFill="1" applyBorder="1" applyAlignment="1">
      <alignment horizontal="center" vertical="center"/>
    </xf>
    <xf numFmtId="0" fontId="9" fillId="0" borderId="0" xfId="1" applyFont="1" applyAlignment="1">
      <alignment horizontal="center" vertical="center"/>
    </xf>
    <xf numFmtId="0" fontId="9" fillId="0" borderId="0" xfId="1" applyFont="1" applyAlignment="1">
      <alignment horizontal="center" vertical="center" wrapText="1"/>
    </xf>
    <xf numFmtId="0" fontId="9" fillId="0" borderId="10" xfId="1" applyFont="1" applyBorder="1" applyAlignment="1">
      <alignment horizontal="center" vertical="center"/>
    </xf>
    <xf numFmtId="0" fontId="9" fillId="0" borderId="12" xfId="1" applyFont="1" applyBorder="1" applyAlignment="1">
      <alignment horizontal="center" vertical="center"/>
    </xf>
    <xf numFmtId="0" fontId="9" fillId="0" borderId="13" xfId="1" applyFont="1" applyBorder="1" applyAlignment="1">
      <alignment horizontal="center" vertical="center"/>
    </xf>
    <xf numFmtId="0" fontId="9" fillId="0" borderId="14" xfId="1" applyFont="1" applyBorder="1" applyAlignment="1">
      <alignment horizontal="center" vertical="center"/>
    </xf>
    <xf numFmtId="0" fontId="9" fillId="0" borderId="9" xfId="1" applyFont="1" applyBorder="1" applyAlignment="1">
      <alignment horizontal="center" vertical="center" wrapText="1"/>
    </xf>
    <xf numFmtId="0" fontId="9" fillId="0" borderId="7" xfId="1" applyFont="1" applyBorder="1" applyAlignment="1">
      <alignment horizontal="center" vertical="center" wrapText="1"/>
    </xf>
    <xf numFmtId="2" fontId="8" fillId="2" borderId="12" xfId="1" applyNumberFormat="1" applyFill="1" applyBorder="1" applyAlignment="1">
      <alignment horizontal="left" vertical="center"/>
    </xf>
    <xf numFmtId="0" fontId="8" fillId="2" borderId="12" xfId="1" applyFill="1" applyBorder="1" applyAlignment="1">
      <alignment horizontal="left" vertical="center"/>
    </xf>
  </cellXfs>
  <cellStyles count="5">
    <cellStyle name="Moeda" xfId="4" builtinId="4"/>
    <cellStyle name="Normal" xfId="0" builtinId="0"/>
    <cellStyle name="Normal 2" xfId="1" xr:uid="{00000000-0005-0000-0000-000002000000}"/>
    <cellStyle name="Normal 2 2" xfId="2" xr:uid="{00000000-0005-0000-0000-000003000000}"/>
    <cellStyle name="Título 1 1" xfId="3" xr:uid="{00000000-0005-0000-0000-000004000000}"/>
  </cellStyles>
  <dxfs count="15">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17/10/relationships/person" Target="persons/person0.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7" Type="http://schemas.microsoft.com/office/2017/10/relationships/person" Target="persons/person4.xml"/><Relationship Id="rId2" Type="http://schemas.openxmlformats.org/officeDocument/2006/relationships/worksheet" Target="worksheets/sheet2.xml"/><Relationship Id="rId16" Type="http://schemas.microsoft.com/office/2017/10/relationships/person" Target="persons/person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5" Type="http://schemas.microsoft.com/office/2017/10/relationships/person" Target="persons/person2.xml"/><Relationship Id="rId4" Type="http://schemas.openxmlformats.org/officeDocument/2006/relationships/worksheet" Target="worksheets/sheet4.xml"/><Relationship Id="rId14" Type="http://schemas.microsoft.com/office/2017/10/relationships/person" Target="persons/person3.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pageSetUpPr fitToPage="1"/>
  </sheetPr>
  <dimension ref="A1:I209"/>
  <sheetViews>
    <sheetView showGridLines="0" tabSelected="1" zoomScaleNormal="100" zoomScaleSheetLayoutView="100" workbookViewId="0">
      <selection activeCell="G6" sqref="G6:I6"/>
    </sheetView>
  </sheetViews>
  <sheetFormatPr defaultRowHeight="12.75" x14ac:dyDescent="0.2"/>
  <cols>
    <col min="1" max="2" width="12.28515625" style="11" customWidth="1"/>
    <col min="3" max="3" width="16.140625" style="12" customWidth="1"/>
    <col min="4" max="4" width="60.7109375" style="12" customWidth="1"/>
    <col min="5" max="5" width="10.7109375" style="13" customWidth="1"/>
    <col min="6" max="6" width="10.7109375" style="11" customWidth="1"/>
    <col min="7" max="7" width="13.28515625" style="38" customWidth="1"/>
    <col min="8" max="8" width="14.7109375" style="38" bestFit="1" customWidth="1"/>
    <col min="9" max="9" width="15.42578125" style="38" customWidth="1"/>
    <col min="10" max="16384" width="9.140625" style="1"/>
  </cols>
  <sheetData>
    <row r="1" spans="1:9" x14ac:dyDescent="0.2">
      <c r="D1" s="84"/>
      <c r="E1" s="84"/>
      <c r="F1" s="84"/>
      <c r="G1" s="85"/>
      <c r="H1" s="85"/>
      <c r="I1" s="85"/>
    </row>
    <row r="2" spans="1:9" x14ac:dyDescent="0.2">
      <c r="D2" s="84"/>
      <c r="E2" s="84"/>
      <c r="F2" s="84"/>
      <c r="G2" s="85"/>
      <c r="H2" s="85"/>
      <c r="I2" s="85"/>
    </row>
    <row r="3" spans="1:9" x14ac:dyDescent="0.2">
      <c r="D3" s="84" t="s">
        <v>0</v>
      </c>
      <c r="E3" s="84"/>
      <c r="F3" s="84"/>
      <c r="G3" s="85"/>
      <c r="H3" s="85"/>
      <c r="I3" s="85"/>
    </row>
    <row r="5" spans="1:9" ht="25.5" x14ac:dyDescent="0.2">
      <c r="D5" s="25" t="s">
        <v>37</v>
      </c>
    </row>
    <row r="6" spans="1:9" ht="35.25" customHeight="1" x14ac:dyDescent="0.2">
      <c r="D6" s="18" t="s">
        <v>38</v>
      </c>
      <c r="F6" s="16" t="s">
        <v>1</v>
      </c>
      <c r="G6" s="86"/>
      <c r="H6" s="87"/>
      <c r="I6" s="87"/>
    </row>
    <row r="7" spans="1:9" s="10" customFormat="1" ht="25.5" x14ac:dyDescent="0.2">
      <c r="A7" s="14" t="s">
        <v>3</v>
      </c>
      <c r="B7" s="15" t="s">
        <v>2</v>
      </c>
      <c r="C7" s="15" t="s">
        <v>16</v>
      </c>
      <c r="D7" s="46" t="s">
        <v>4</v>
      </c>
      <c r="E7" s="35" t="s">
        <v>5</v>
      </c>
      <c r="F7" s="17" t="s">
        <v>6</v>
      </c>
      <c r="G7" s="50" t="s">
        <v>17</v>
      </c>
      <c r="H7" s="50" t="s">
        <v>18</v>
      </c>
      <c r="I7" s="39" t="s">
        <v>7</v>
      </c>
    </row>
    <row r="8" spans="1:9" x14ac:dyDescent="0.2">
      <c r="A8" s="51" t="s">
        <v>39</v>
      </c>
      <c r="B8" s="48"/>
      <c r="C8" s="32"/>
      <c r="D8" s="49" t="s">
        <v>40</v>
      </c>
      <c r="E8" s="34"/>
      <c r="F8" s="34"/>
      <c r="G8" s="42"/>
      <c r="H8" s="41"/>
      <c r="I8" s="40"/>
    </row>
    <row r="9" spans="1:9" x14ac:dyDescent="0.2">
      <c r="A9" s="51" t="s">
        <v>41</v>
      </c>
      <c r="B9" s="32"/>
      <c r="C9" s="32"/>
      <c r="D9" s="45" t="s">
        <v>42</v>
      </c>
      <c r="E9" s="34"/>
      <c r="F9" s="34"/>
      <c r="G9" s="42"/>
      <c r="H9" s="43" t="s">
        <v>21</v>
      </c>
      <c r="I9" s="44">
        <f>I10+I17+I22+I37+I47+I55+I71+I89+I93</f>
        <v>0</v>
      </c>
    </row>
    <row r="10" spans="1:9" x14ac:dyDescent="0.2">
      <c r="A10" s="51" t="s">
        <v>43</v>
      </c>
      <c r="B10" s="32"/>
      <c r="C10" s="32"/>
      <c r="D10" s="45" t="s">
        <v>44</v>
      </c>
      <c r="E10" s="34"/>
      <c r="F10" s="34"/>
      <c r="G10" s="42"/>
      <c r="H10" s="43" t="s">
        <v>8</v>
      </c>
      <c r="I10" s="44">
        <f>SUM(I11:I16)</f>
        <v>0</v>
      </c>
    </row>
    <row r="11" spans="1:9" ht="38.25" x14ac:dyDescent="0.2">
      <c r="A11" s="27" t="s">
        <v>89</v>
      </c>
      <c r="B11" s="26" t="s">
        <v>15</v>
      </c>
      <c r="C11" s="26" t="s">
        <v>90</v>
      </c>
      <c r="D11" s="37" t="s">
        <v>91</v>
      </c>
      <c r="E11" s="36" t="s">
        <v>25</v>
      </c>
      <c r="F11" s="20"/>
      <c r="G11" s="20"/>
      <c r="H11" s="21">
        <f t="shared" ref="H11:H72" si="0">ROUND(G11*1.2423,2)</f>
        <v>0</v>
      </c>
      <c r="I11" s="22">
        <f t="shared" ref="I11:I65" si="1">ROUND(H11*F11,2)</f>
        <v>0</v>
      </c>
    </row>
    <row r="12" spans="1:9" ht="38.25" x14ac:dyDescent="0.2">
      <c r="A12" s="27" t="s">
        <v>92</v>
      </c>
      <c r="B12" s="26" t="s">
        <v>15</v>
      </c>
      <c r="C12" s="26" t="s">
        <v>93</v>
      </c>
      <c r="D12" s="37" t="s">
        <v>94</v>
      </c>
      <c r="E12" s="36" t="s">
        <v>29</v>
      </c>
      <c r="F12" s="20"/>
      <c r="G12" s="20"/>
      <c r="H12" s="21">
        <f t="shared" si="0"/>
        <v>0</v>
      </c>
      <c r="I12" s="22">
        <f t="shared" si="1"/>
        <v>0</v>
      </c>
    </row>
    <row r="13" spans="1:9" ht="38.25" x14ac:dyDescent="0.2">
      <c r="A13" s="27" t="s">
        <v>95</v>
      </c>
      <c r="B13" s="26" t="s">
        <v>15</v>
      </c>
      <c r="C13" s="26" t="s">
        <v>96</v>
      </c>
      <c r="D13" s="37" t="s">
        <v>97</v>
      </c>
      <c r="E13" s="36" t="s">
        <v>29</v>
      </c>
      <c r="F13" s="20"/>
      <c r="G13" s="20"/>
      <c r="H13" s="21">
        <f t="shared" si="0"/>
        <v>0</v>
      </c>
      <c r="I13" s="22">
        <f t="shared" si="1"/>
        <v>0</v>
      </c>
    </row>
    <row r="14" spans="1:9" ht="38.25" x14ac:dyDescent="0.2">
      <c r="A14" s="27" t="s">
        <v>98</v>
      </c>
      <c r="B14" s="26" t="s">
        <v>15</v>
      </c>
      <c r="C14" s="26" t="s">
        <v>99</v>
      </c>
      <c r="D14" s="37" t="s">
        <v>100</v>
      </c>
      <c r="E14" s="36" t="s">
        <v>29</v>
      </c>
      <c r="F14" s="20"/>
      <c r="G14" s="20"/>
      <c r="H14" s="21">
        <f t="shared" si="0"/>
        <v>0</v>
      </c>
      <c r="I14" s="22">
        <f t="shared" si="1"/>
        <v>0</v>
      </c>
    </row>
    <row r="15" spans="1:9" ht="51" x14ac:dyDescent="0.2">
      <c r="A15" s="27" t="s">
        <v>101</v>
      </c>
      <c r="B15" s="26" t="s">
        <v>15</v>
      </c>
      <c r="C15" s="26" t="s">
        <v>102</v>
      </c>
      <c r="D15" s="37" t="s">
        <v>103</v>
      </c>
      <c r="E15" s="36" t="s">
        <v>29</v>
      </c>
      <c r="F15" s="20"/>
      <c r="G15" s="20"/>
      <c r="H15" s="21">
        <f t="shared" si="0"/>
        <v>0</v>
      </c>
      <c r="I15" s="22">
        <f t="shared" si="1"/>
        <v>0</v>
      </c>
    </row>
    <row r="16" spans="1:9" ht="38.25" x14ac:dyDescent="0.2">
      <c r="A16" s="27" t="s">
        <v>104</v>
      </c>
      <c r="B16" s="26" t="s">
        <v>15</v>
      </c>
      <c r="C16" s="26" t="s">
        <v>105</v>
      </c>
      <c r="D16" s="37" t="s">
        <v>106</v>
      </c>
      <c r="E16" s="36" t="s">
        <v>107</v>
      </c>
      <c r="F16" s="20"/>
      <c r="G16" s="20"/>
      <c r="H16" s="21">
        <f t="shared" si="0"/>
        <v>0</v>
      </c>
      <c r="I16" s="22">
        <f t="shared" si="1"/>
        <v>0</v>
      </c>
    </row>
    <row r="17" spans="1:9" x14ac:dyDescent="0.2">
      <c r="A17" s="51" t="s">
        <v>45</v>
      </c>
      <c r="B17" s="32"/>
      <c r="C17" s="32"/>
      <c r="D17" s="45" t="s">
        <v>46</v>
      </c>
      <c r="E17" s="34"/>
      <c r="F17" s="34"/>
      <c r="G17" s="42"/>
      <c r="H17" s="43" t="s">
        <v>8</v>
      </c>
      <c r="I17" s="44">
        <f>SUM(I18:I21)</f>
        <v>0</v>
      </c>
    </row>
    <row r="18" spans="1:9" ht="25.5" x14ac:dyDescent="0.2">
      <c r="A18" s="27" t="s">
        <v>108</v>
      </c>
      <c r="B18" s="26" t="s">
        <v>15</v>
      </c>
      <c r="C18" s="26" t="s">
        <v>109</v>
      </c>
      <c r="D18" s="37" t="s">
        <v>110</v>
      </c>
      <c r="E18" s="36" t="s">
        <v>29</v>
      </c>
      <c r="F18" s="20"/>
      <c r="G18" s="20"/>
      <c r="H18" s="21">
        <f t="shared" si="0"/>
        <v>0</v>
      </c>
      <c r="I18" s="22">
        <f t="shared" si="1"/>
        <v>0</v>
      </c>
    </row>
    <row r="19" spans="1:9" ht="38.25" x14ac:dyDescent="0.2">
      <c r="A19" s="27" t="s">
        <v>111</v>
      </c>
      <c r="B19" s="26" t="s">
        <v>15</v>
      </c>
      <c r="C19" s="26" t="s">
        <v>112</v>
      </c>
      <c r="D19" s="37" t="s">
        <v>113</v>
      </c>
      <c r="E19" s="36" t="s">
        <v>25</v>
      </c>
      <c r="F19" s="20"/>
      <c r="G19" s="20"/>
      <c r="H19" s="21">
        <f t="shared" si="0"/>
        <v>0</v>
      </c>
      <c r="I19" s="22">
        <f t="shared" si="1"/>
        <v>0</v>
      </c>
    </row>
    <row r="20" spans="1:9" ht="51" x14ac:dyDescent="0.2">
      <c r="A20" s="27" t="s">
        <v>114</v>
      </c>
      <c r="B20" s="26" t="s">
        <v>15</v>
      </c>
      <c r="C20" s="26">
        <v>100978</v>
      </c>
      <c r="D20" s="37" t="s">
        <v>115</v>
      </c>
      <c r="E20" s="36" t="s">
        <v>29</v>
      </c>
      <c r="F20" s="20"/>
      <c r="G20" s="20"/>
      <c r="H20" s="21">
        <f t="shared" si="0"/>
        <v>0</v>
      </c>
      <c r="I20" s="22">
        <f t="shared" si="1"/>
        <v>0</v>
      </c>
    </row>
    <row r="21" spans="1:9" ht="38.25" x14ac:dyDescent="0.2">
      <c r="A21" s="27" t="s">
        <v>116</v>
      </c>
      <c r="B21" s="26" t="s">
        <v>15</v>
      </c>
      <c r="C21" s="26">
        <v>95878</v>
      </c>
      <c r="D21" s="37" t="s">
        <v>117</v>
      </c>
      <c r="E21" s="36" t="s">
        <v>118</v>
      </c>
      <c r="F21" s="20"/>
      <c r="G21" s="20"/>
      <c r="H21" s="21">
        <f t="shared" si="0"/>
        <v>0</v>
      </c>
      <c r="I21" s="22">
        <f t="shared" si="1"/>
        <v>0</v>
      </c>
    </row>
    <row r="22" spans="1:9" x14ac:dyDescent="0.2">
      <c r="A22" s="51" t="s">
        <v>47</v>
      </c>
      <c r="B22" s="32"/>
      <c r="C22" s="32"/>
      <c r="D22" s="45" t="s">
        <v>48</v>
      </c>
      <c r="E22" s="34"/>
      <c r="F22" s="34"/>
      <c r="G22" s="42"/>
      <c r="H22" s="43" t="s">
        <v>8</v>
      </c>
      <c r="I22" s="44">
        <f>SUM(I23:I36)</f>
        <v>0</v>
      </c>
    </row>
    <row r="23" spans="1:9" ht="38.25" x14ac:dyDescent="0.2">
      <c r="A23" s="27" t="s">
        <v>119</v>
      </c>
      <c r="B23" s="26" t="s">
        <v>15</v>
      </c>
      <c r="C23" s="26" t="s">
        <v>120</v>
      </c>
      <c r="D23" s="37" t="s">
        <v>121</v>
      </c>
      <c r="E23" s="36" t="s">
        <v>122</v>
      </c>
      <c r="F23" s="20"/>
      <c r="G23" s="20"/>
      <c r="H23" s="21">
        <f t="shared" si="0"/>
        <v>0</v>
      </c>
      <c r="I23" s="22">
        <f t="shared" si="1"/>
        <v>0</v>
      </c>
    </row>
    <row r="24" spans="1:9" ht="25.5" x14ac:dyDescent="0.2">
      <c r="A24" s="27" t="s">
        <v>123</v>
      </c>
      <c r="B24" s="26" t="s">
        <v>124</v>
      </c>
      <c r="C24" s="26" t="s">
        <v>125</v>
      </c>
      <c r="D24" s="37" t="s">
        <v>126</v>
      </c>
      <c r="E24" s="36" t="s">
        <v>122</v>
      </c>
      <c r="F24" s="20"/>
      <c r="G24" s="20"/>
      <c r="H24" s="21">
        <f t="shared" si="0"/>
        <v>0</v>
      </c>
      <c r="I24" s="22">
        <f t="shared" si="1"/>
        <v>0</v>
      </c>
    </row>
    <row r="25" spans="1:9" ht="63.75" x14ac:dyDescent="0.2">
      <c r="A25" s="27" t="s">
        <v>127</v>
      </c>
      <c r="B25" s="26" t="s">
        <v>15</v>
      </c>
      <c r="C25" s="26" t="s">
        <v>128</v>
      </c>
      <c r="D25" s="37" t="s">
        <v>129</v>
      </c>
      <c r="E25" s="36" t="s">
        <v>122</v>
      </c>
      <c r="F25" s="20"/>
      <c r="G25" s="20"/>
      <c r="H25" s="21">
        <f t="shared" si="0"/>
        <v>0</v>
      </c>
      <c r="I25" s="22">
        <f t="shared" si="1"/>
        <v>0</v>
      </c>
    </row>
    <row r="26" spans="1:9" ht="38.25" x14ac:dyDescent="0.2">
      <c r="A26" s="27" t="s">
        <v>130</v>
      </c>
      <c r="B26" s="26" t="s">
        <v>15</v>
      </c>
      <c r="C26" s="26" t="s">
        <v>131</v>
      </c>
      <c r="D26" s="37" t="s">
        <v>132</v>
      </c>
      <c r="E26" s="36" t="s">
        <v>133</v>
      </c>
      <c r="F26" s="20"/>
      <c r="G26" s="20"/>
      <c r="H26" s="21">
        <f t="shared" si="0"/>
        <v>0</v>
      </c>
      <c r="I26" s="22">
        <f t="shared" si="1"/>
        <v>0</v>
      </c>
    </row>
    <row r="27" spans="1:9" ht="38.25" x14ac:dyDescent="0.2">
      <c r="A27" s="27" t="s">
        <v>134</v>
      </c>
      <c r="B27" s="26" t="s">
        <v>15</v>
      </c>
      <c r="C27" s="26" t="s">
        <v>135</v>
      </c>
      <c r="D27" s="37" t="s">
        <v>136</v>
      </c>
      <c r="E27" s="36" t="s">
        <v>133</v>
      </c>
      <c r="F27" s="20"/>
      <c r="G27" s="20"/>
      <c r="H27" s="21">
        <f t="shared" si="0"/>
        <v>0</v>
      </c>
      <c r="I27" s="22">
        <f t="shared" si="1"/>
        <v>0</v>
      </c>
    </row>
    <row r="28" spans="1:9" ht="38.25" x14ac:dyDescent="0.2">
      <c r="A28" s="27" t="s">
        <v>137</v>
      </c>
      <c r="B28" s="26" t="s">
        <v>15</v>
      </c>
      <c r="C28" s="26" t="s">
        <v>138</v>
      </c>
      <c r="D28" s="37" t="s">
        <v>139</v>
      </c>
      <c r="E28" s="36" t="s">
        <v>133</v>
      </c>
      <c r="F28" s="20"/>
      <c r="G28" s="20"/>
      <c r="H28" s="21">
        <f t="shared" si="0"/>
        <v>0</v>
      </c>
      <c r="I28" s="22">
        <f t="shared" si="1"/>
        <v>0</v>
      </c>
    </row>
    <row r="29" spans="1:9" ht="38.25" x14ac:dyDescent="0.2">
      <c r="A29" s="27" t="s">
        <v>140</v>
      </c>
      <c r="B29" s="26" t="s">
        <v>15</v>
      </c>
      <c r="C29" s="26" t="s">
        <v>141</v>
      </c>
      <c r="D29" s="37" t="s">
        <v>142</v>
      </c>
      <c r="E29" s="36" t="s">
        <v>133</v>
      </c>
      <c r="F29" s="20"/>
      <c r="G29" s="20"/>
      <c r="H29" s="21">
        <f t="shared" si="0"/>
        <v>0</v>
      </c>
      <c r="I29" s="22">
        <f t="shared" si="1"/>
        <v>0</v>
      </c>
    </row>
    <row r="30" spans="1:9" ht="38.25" x14ac:dyDescent="0.2">
      <c r="A30" s="27" t="s">
        <v>143</v>
      </c>
      <c r="B30" s="26" t="s">
        <v>15</v>
      </c>
      <c r="C30" s="26" t="s">
        <v>144</v>
      </c>
      <c r="D30" s="37" t="s">
        <v>145</v>
      </c>
      <c r="E30" s="36" t="s">
        <v>133</v>
      </c>
      <c r="F30" s="20"/>
      <c r="G30" s="20"/>
      <c r="H30" s="21">
        <f t="shared" si="0"/>
        <v>0</v>
      </c>
      <c r="I30" s="22">
        <f t="shared" si="1"/>
        <v>0</v>
      </c>
    </row>
    <row r="31" spans="1:9" ht="38.25" x14ac:dyDescent="0.2">
      <c r="A31" s="27" t="s">
        <v>146</v>
      </c>
      <c r="B31" s="26" t="s">
        <v>15</v>
      </c>
      <c r="C31" s="26" t="s">
        <v>147</v>
      </c>
      <c r="D31" s="37" t="s">
        <v>148</v>
      </c>
      <c r="E31" s="36" t="s">
        <v>122</v>
      </c>
      <c r="F31" s="20"/>
      <c r="G31" s="20"/>
      <c r="H31" s="21">
        <f t="shared" si="0"/>
        <v>0</v>
      </c>
      <c r="I31" s="22">
        <f t="shared" si="1"/>
        <v>0</v>
      </c>
    </row>
    <row r="32" spans="1:9" ht="25.5" x14ac:dyDescent="0.2">
      <c r="A32" s="27" t="s">
        <v>149</v>
      </c>
      <c r="B32" s="26" t="s">
        <v>15</v>
      </c>
      <c r="C32" s="26" t="s">
        <v>150</v>
      </c>
      <c r="D32" s="37" t="s">
        <v>151</v>
      </c>
      <c r="E32" s="36" t="s">
        <v>122</v>
      </c>
      <c r="F32" s="20"/>
      <c r="G32" s="20"/>
      <c r="H32" s="21">
        <f t="shared" si="0"/>
        <v>0</v>
      </c>
      <c r="I32" s="22">
        <f t="shared" si="1"/>
        <v>0</v>
      </c>
    </row>
    <row r="33" spans="1:9" x14ac:dyDescent="0.2">
      <c r="A33" s="27" t="s">
        <v>152</v>
      </c>
      <c r="B33" s="26" t="s">
        <v>15</v>
      </c>
      <c r="C33" s="26" t="s">
        <v>153</v>
      </c>
      <c r="D33" s="37" t="s">
        <v>154</v>
      </c>
      <c r="E33" s="36" t="s">
        <v>29</v>
      </c>
      <c r="F33" s="20"/>
      <c r="G33" s="20"/>
      <c r="H33" s="21">
        <f t="shared" si="0"/>
        <v>0</v>
      </c>
      <c r="I33" s="22">
        <f t="shared" si="1"/>
        <v>0</v>
      </c>
    </row>
    <row r="34" spans="1:9" ht="25.5" x14ac:dyDescent="0.2">
      <c r="A34" s="27" t="s">
        <v>155</v>
      </c>
      <c r="B34" s="26" t="s">
        <v>15</v>
      </c>
      <c r="C34" s="26" t="s">
        <v>156</v>
      </c>
      <c r="D34" s="37" t="s">
        <v>157</v>
      </c>
      <c r="E34" s="36" t="s">
        <v>29</v>
      </c>
      <c r="F34" s="20"/>
      <c r="G34" s="20"/>
      <c r="H34" s="21">
        <f t="shared" si="0"/>
        <v>0</v>
      </c>
      <c r="I34" s="22">
        <f t="shared" si="1"/>
        <v>0</v>
      </c>
    </row>
    <row r="35" spans="1:9" ht="51" x14ac:dyDescent="0.2">
      <c r="A35" s="27" t="s">
        <v>158</v>
      </c>
      <c r="B35" s="26" t="s">
        <v>15</v>
      </c>
      <c r="C35" s="26" t="s">
        <v>102</v>
      </c>
      <c r="D35" s="37" t="s">
        <v>103</v>
      </c>
      <c r="E35" s="36" t="s">
        <v>29</v>
      </c>
      <c r="F35" s="20"/>
      <c r="G35" s="20"/>
      <c r="H35" s="21">
        <f t="shared" si="0"/>
        <v>0</v>
      </c>
      <c r="I35" s="22">
        <f t="shared" si="1"/>
        <v>0</v>
      </c>
    </row>
    <row r="36" spans="1:9" ht="38.25" x14ac:dyDescent="0.2">
      <c r="A36" s="27" t="s">
        <v>159</v>
      </c>
      <c r="B36" s="26" t="s">
        <v>15</v>
      </c>
      <c r="C36" s="26" t="s">
        <v>105</v>
      </c>
      <c r="D36" s="37" t="s">
        <v>106</v>
      </c>
      <c r="E36" s="36" t="s">
        <v>107</v>
      </c>
      <c r="F36" s="20"/>
      <c r="G36" s="20"/>
      <c r="H36" s="21">
        <f t="shared" si="0"/>
        <v>0</v>
      </c>
      <c r="I36" s="22">
        <f t="shared" si="1"/>
        <v>0</v>
      </c>
    </row>
    <row r="37" spans="1:9" x14ac:dyDescent="0.2">
      <c r="A37" s="51" t="s">
        <v>49</v>
      </c>
      <c r="B37" s="32"/>
      <c r="C37" s="32"/>
      <c r="D37" s="45" t="s">
        <v>50</v>
      </c>
      <c r="E37" s="34"/>
      <c r="F37" s="34"/>
      <c r="G37" s="42"/>
      <c r="H37" s="43" t="s">
        <v>8</v>
      </c>
      <c r="I37" s="44">
        <f>SUM(I38:I46)</f>
        <v>0</v>
      </c>
    </row>
    <row r="38" spans="1:9" x14ac:dyDescent="0.2">
      <c r="A38" s="27" t="s">
        <v>160</v>
      </c>
      <c r="B38" s="26" t="s">
        <v>161</v>
      </c>
      <c r="C38" s="26" t="s">
        <v>162</v>
      </c>
      <c r="D38" s="37" t="s">
        <v>163</v>
      </c>
      <c r="E38" s="36" t="s">
        <v>122</v>
      </c>
      <c r="F38" s="20"/>
      <c r="G38" s="20"/>
      <c r="H38" s="21">
        <f t="shared" si="0"/>
        <v>0</v>
      </c>
      <c r="I38" s="22">
        <f t="shared" si="1"/>
        <v>0</v>
      </c>
    </row>
    <row r="39" spans="1:9" ht="38.25" x14ac:dyDescent="0.2">
      <c r="A39" s="27" t="s">
        <v>164</v>
      </c>
      <c r="B39" s="26" t="s">
        <v>15</v>
      </c>
      <c r="C39" s="26" t="s">
        <v>165</v>
      </c>
      <c r="D39" s="37" t="s">
        <v>166</v>
      </c>
      <c r="E39" s="36" t="s">
        <v>133</v>
      </c>
      <c r="F39" s="20"/>
      <c r="G39" s="20"/>
      <c r="H39" s="21">
        <f t="shared" si="0"/>
        <v>0</v>
      </c>
      <c r="I39" s="22">
        <f t="shared" si="1"/>
        <v>0</v>
      </c>
    </row>
    <row r="40" spans="1:9" ht="38.25" x14ac:dyDescent="0.2">
      <c r="A40" s="27" t="s">
        <v>167</v>
      </c>
      <c r="B40" s="26" t="s">
        <v>15</v>
      </c>
      <c r="C40" s="26" t="s">
        <v>168</v>
      </c>
      <c r="D40" s="37" t="s">
        <v>169</v>
      </c>
      <c r="E40" s="36" t="s">
        <v>122</v>
      </c>
      <c r="F40" s="20"/>
      <c r="G40" s="20"/>
      <c r="H40" s="21">
        <f t="shared" si="0"/>
        <v>0</v>
      </c>
      <c r="I40" s="22">
        <f t="shared" si="1"/>
        <v>0</v>
      </c>
    </row>
    <row r="41" spans="1:9" x14ac:dyDescent="0.2">
      <c r="A41" s="27" t="s">
        <v>170</v>
      </c>
      <c r="B41" s="26" t="s">
        <v>15</v>
      </c>
      <c r="C41" s="26" t="s">
        <v>153</v>
      </c>
      <c r="D41" s="37" t="s">
        <v>154</v>
      </c>
      <c r="E41" s="36" t="s">
        <v>29</v>
      </c>
      <c r="F41" s="20"/>
      <c r="G41" s="20"/>
      <c r="H41" s="21">
        <f t="shared" si="0"/>
        <v>0</v>
      </c>
      <c r="I41" s="22">
        <f t="shared" si="1"/>
        <v>0</v>
      </c>
    </row>
    <row r="42" spans="1:9" ht="25.5" x14ac:dyDescent="0.2">
      <c r="A42" s="27" t="s">
        <v>171</v>
      </c>
      <c r="B42" s="26" t="s">
        <v>15</v>
      </c>
      <c r="C42" s="26" t="s">
        <v>156</v>
      </c>
      <c r="D42" s="37" t="s">
        <v>157</v>
      </c>
      <c r="E42" s="36" t="s">
        <v>29</v>
      </c>
      <c r="F42" s="20"/>
      <c r="G42" s="20"/>
      <c r="H42" s="21">
        <f t="shared" si="0"/>
        <v>0</v>
      </c>
      <c r="I42" s="22">
        <f t="shared" si="1"/>
        <v>0</v>
      </c>
    </row>
    <row r="43" spans="1:9" ht="51" x14ac:dyDescent="0.2">
      <c r="A43" s="27" t="s">
        <v>172</v>
      </c>
      <c r="B43" s="26" t="s">
        <v>15</v>
      </c>
      <c r="C43" s="26" t="s">
        <v>102</v>
      </c>
      <c r="D43" s="37" t="s">
        <v>103</v>
      </c>
      <c r="E43" s="36" t="s">
        <v>29</v>
      </c>
      <c r="F43" s="20"/>
      <c r="G43" s="20"/>
      <c r="H43" s="21">
        <f t="shared" si="0"/>
        <v>0</v>
      </c>
      <c r="I43" s="22">
        <f t="shared" si="1"/>
        <v>0</v>
      </c>
    </row>
    <row r="44" spans="1:9" ht="38.25" x14ac:dyDescent="0.2">
      <c r="A44" s="27" t="s">
        <v>173</v>
      </c>
      <c r="B44" s="26" t="s">
        <v>15</v>
      </c>
      <c r="C44" s="26" t="s">
        <v>105</v>
      </c>
      <c r="D44" s="37" t="s">
        <v>106</v>
      </c>
      <c r="E44" s="36" t="s">
        <v>107</v>
      </c>
      <c r="F44" s="20"/>
      <c r="G44" s="20"/>
      <c r="H44" s="21">
        <f t="shared" si="0"/>
        <v>0</v>
      </c>
      <c r="I44" s="22">
        <f t="shared" si="1"/>
        <v>0</v>
      </c>
    </row>
    <row r="45" spans="1:9" ht="51" x14ac:dyDescent="0.2">
      <c r="A45" s="27" t="s">
        <v>174</v>
      </c>
      <c r="B45" s="26" t="s">
        <v>15</v>
      </c>
      <c r="C45" s="26" t="s">
        <v>175</v>
      </c>
      <c r="D45" s="37" t="s">
        <v>176</v>
      </c>
      <c r="E45" s="36" t="s">
        <v>133</v>
      </c>
      <c r="F45" s="20"/>
      <c r="G45" s="20"/>
      <c r="H45" s="21">
        <f t="shared" si="0"/>
        <v>0</v>
      </c>
      <c r="I45" s="22">
        <f t="shared" si="1"/>
        <v>0</v>
      </c>
    </row>
    <row r="46" spans="1:9" ht="51" x14ac:dyDescent="0.2">
      <c r="A46" s="27" t="s">
        <v>177</v>
      </c>
      <c r="B46" s="26" t="s">
        <v>15</v>
      </c>
      <c r="C46" s="26" t="s">
        <v>178</v>
      </c>
      <c r="D46" s="37" t="s">
        <v>179</v>
      </c>
      <c r="E46" s="36" t="s">
        <v>133</v>
      </c>
      <c r="F46" s="20"/>
      <c r="G46" s="20"/>
      <c r="H46" s="21">
        <f t="shared" si="0"/>
        <v>0</v>
      </c>
      <c r="I46" s="22">
        <f t="shared" si="1"/>
        <v>0</v>
      </c>
    </row>
    <row r="47" spans="1:9" x14ac:dyDescent="0.2">
      <c r="A47" s="51" t="s">
        <v>51</v>
      </c>
      <c r="B47" s="32"/>
      <c r="C47" s="32"/>
      <c r="D47" s="45" t="s">
        <v>52</v>
      </c>
      <c r="E47" s="34"/>
      <c r="F47" s="34"/>
      <c r="G47" s="42"/>
      <c r="H47" s="43" t="s">
        <v>8</v>
      </c>
      <c r="I47" s="44">
        <f>SUM(I48:I54)</f>
        <v>0</v>
      </c>
    </row>
    <row r="48" spans="1:9" ht="25.5" x14ac:dyDescent="0.2">
      <c r="A48" s="27" t="s">
        <v>180</v>
      </c>
      <c r="B48" s="26" t="s">
        <v>15</v>
      </c>
      <c r="C48" s="26" t="s">
        <v>181</v>
      </c>
      <c r="D48" s="37" t="s">
        <v>182</v>
      </c>
      <c r="E48" s="36" t="s">
        <v>29</v>
      </c>
      <c r="F48" s="20"/>
      <c r="G48" s="20"/>
      <c r="H48" s="21">
        <f t="shared" si="0"/>
        <v>0</v>
      </c>
      <c r="I48" s="22">
        <f t="shared" si="1"/>
        <v>0</v>
      </c>
    </row>
    <row r="49" spans="1:9" ht="51" x14ac:dyDescent="0.2">
      <c r="A49" s="27" t="s">
        <v>183</v>
      </c>
      <c r="B49" s="26" t="s">
        <v>15</v>
      </c>
      <c r="C49" s="26" t="s">
        <v>102</v>
      </c>
      <c r="D49" s="37" t="s">
        <v>103</v>
      </c>
      <c r="E49" s="36" t="s">
        <v>29</v>
      </c>
      <c r="F49" s="20"/>
      <c r="G49" s="20"/>
      <c r="H49" s="21">
        <f t="shared" si="0"/>
        <v>0</v>
      </c>
      <c r="I49" s="22">
        <f t="shared" si="1"/>
        <v>0</v>
      </c>
    </row>
    <row r="50" spans="1:9" ht="38.25" x14ac:dyDescent="0.2">
      <c r="A50" s="27" t="s">
        <v>184</v>
      </c>
      <c r="B50" s="26" t="s">
        <v>15</v>
      </c>
      <c r="C50" s="26" t="s">
        <v>105</v>
      </c>
      <c r="D50" s="37" t="s">
        <v>106</v>
      </c>
      <c r="E50" s="36" t="s">
        <v>107</v>
      </c>
      <c r="F50" s="20"/>
      <c r="G50" s="20"/>
      <c r="H50" s="21">
        <f t="shared" si="0"/>
        <v>0</v>
      </c>
      <c r="I50" s="22">
        <f t="shared" si="1"/>
        <v>0</v>
      </c>
    </row>
    <row r="51" spans="1:9" ht="38.25" x14ac:dyDescent="0.2">
      <c r="A51" s="27" t="s">
        <v>185</v>
      </c>
      <c r="B51" s="26" t="s">
        <v>15</v>
      </c>
      <c r="C51" s="26" t="s">
        <v>186</v>
      </c>
      <c r="D51" s="37" t="s">
        <v>187</v>
      </c>
      <c r="E51" s="36" t="s">
        <v>25</v>
      </c>
      <c r="F51" s="20"/>
      <c r="G51" s="20"/>
      <c r="H51" s="21">
        <f t="shared" si="0"/>
        <v>0</v>
      </c>
      <c r="I51" s="22">
        <f t="shared" si="1"/>
        <v>0</v>
      </c>
    </row>
    <row r="52" spans="1:9" ht="51" x14ac:dyDescent="0.2">
      <c r="A52" s="27" t="s">
        <v>188</v>
      </c>
      <c r="B52" s="26" t="s">
        <v>15</v>
      </c>
      <c r="C52" s="26" t="s">
        <v>189</v>
      </c>
      <c r="D52" s="37" t="s">
        <v>190</v>
      </c>
      <c r="E52" s="36" t="s">
        <v>25</v>
      </c>
      <c r="F52" s="20"/>
      <c r="G52" s="20"/>
      <c r="H52" s="21">
        <f t="shared" si="0"/>
        <v>0</v>
      </c>
      <c r="I52" s="22">
        <f t="shared" si="1"/>
        <v>0</v>
      </c>
    </row>
    <row r="53" spans="1:9" ht="51" x14ac:dyDescent="0.2">
      <c r="A53" s="27" t="s">
        <v>191</v>
      </c>
      <c r="B53" s="26" t="s">
        <v>15</v>
      </c>
      <c r="C53" s="26" t="s">
        <v>192</v>
      </c>
      <c r="D53" s="37" t="s">
        <v>193</v>
      </c>
      <c r="E53" s="36" t="s">
        <v>25</v>
      </c>
      <c r="F53" s="20"/>
      <c r="G53" s="20"/>
      <c r="H53" s="21">
        <f t="shared" si="0"/>
        <v>0</v>
      </c>
      <c r="I53" s="22">
        <f t="shared" si="1"/>
        <v>0</v>
      </c>
    </row>
    <row r="54" spans="1:9" ht="25.5" x14ac:dyDescent="0.2">
      <c r="A54" s="27" t="s">
        <v>194</v>
      </c>
      <c r="B54" s="26" t="s">
        <v>15</v>
      </c>
      <c r="C54" s="26" t="s">
        <v>195</v>
      </c>
      <c r="D54" s="37" t="s">
        <v>196</v>
      </c>
      <c r="E54" s="36" t="s">
        <v>25</v>
      </c>
      <c r="F54" s="20"/>
      <c r="G54" s="20"/>
      <c r="H54" s="21">
        <f t="shared" si="0"/>
        <v>0</v>
      </c>
      <c r="I54" s="22">
        <f t="shared" si="1"/>
        <v>0</v>
      </c>
    </row>
    <row r="55" spans="1:9" x14ac:dyDescent="0.2">
      <c r="A55" s="51" t="s">
        <v>53</v>
      </c>
      <c r="B55" s="32"/>
      <c r="C55" s="32"/>
      <c r="D55" s="45" t="s">
        <v>54</v>
      </c>
      <c r="E55" s="34"/>
      <c r="F55" s="34"/>
      <c r="G55" s="42"/>
      <c r="H55" s="43" t="s">
        <v>8</v>
      </c>
      <c r="I55" s="44">
        <f>SUM(I56:I70)</f>
        <v>0</v>
      </c>
    </row>
    <row r="56" spans="1:9" x14ac:dyDescent="0.2">
      <c r="A56" s="27" t="s">
        <v>197</v>
      </c>
      <c r="B56" s="26" t="s">
        <v>15</v>
      </c>
      <c r="C56" s="26" t="s">
        <v>153</v>
      </c>
      <c r="D56" s="37" t="s">
        <v>154</v>
      </c>
      <c r="E56" s="36" t="s">
        <v>29</v>
      </c>
      <c r="F56" s="20"/>
      <c r="G56" s="20"/>
      <c r="H56" s="21">
        <f t="shared" si="0"/>
        <v>0</v>
      </c>
      <c r="I56" s="22">
        <f t="shared" si="1"/>
        <v>0</v>
      </c>
    </row>
    <row r="57" spans="1:9" ht="51" x14ac:dyDescent="0.2">
      <c r="A57" s="27" t="s">
        <v>198</v>
      </c>
      <c r="B57" s="26" t="s">
        <v>15</v>
      </c>
      <c r="C57" s="26" t="s">
        <v>102</v>
      </c>
      <c r="D57" s="37" t="s">
        <v>103</v>
      </c>
      <c r="E57" s="36" t="s">
        <v>29</v>
      </c>
      <c r="F57" s="20"/>
      <c r="G57" s="20"/>
      <c r="H57" s="21">
        <f t="shared" si="0"/>
        <v>0</v>
      </c>
      <c r="I57" s="22">
        <f t="shared" si="1"/>
        <v>0</v>
      </c>
    </row>
    <row r="58" spans="1:9" ht="38.25" x14ac:dyDescent="0.2">
      <c r="A58" s="27" t="s">
        <v>199</v>
      </c>
      <c r="B58" s="26" t="s">
        <v>15</v>
      </c>
      <c r="C58" s="26" t="s">
        <v>105</v>
      </c>
      <c r="D58" s="37" t="s">
        <v>106</v>
      </c>
      <c r="E58" s="36" t="s">
        <v>107</v>
      </c>
      <c r="F58" s="20"/>
      <c r="G58" s="20"/>
      <c r="H58" s="21">
        <f t="shared" si="0"/>
        <v>0</v>
      </c>
      <c r="I58" s="22">
        <f t="shared" si="1"/>
        <v>0</v>
      </c>
    </row>
    <row r="59" spans="1:9" ht="25.5" x14ac:dyDescent="0.2">
      <c r="A59" s="27" t="s">
        <v>200</v>
      </c>
      <c r="B59" s="26" t="s">
        <v>15</v>
      </c>
      <c r="C59" s="26" t="s">
        <v>201</v>
      </c>
      <c r="D59" s="37" t="s">
        <v>202</v>
      </c>
      <c r="E59" s="36" t="s">
        <v>25</v>
      </c>
      <c r="F59" s="20"/>
      <c r="G59" s="20"/>
      <c r="H59" s="21">
        <f t="shared" si="0"/>
        <v>0</v>
      </c>
      <c r="I59" s="22">
        <f t="shared" si="1"/>
        <v>0</v>
      </c>
    </row>
    <row r="60" spans="1:9" ht="38.25" x14ac:dyDescent="0.2">
      <c r="A60" s="27" t="s">
        <v>203</v>
      </c>
      <c r="B60" s="26" t="s">
        <v>15</v>
      </c>
      <c r="C60" s="26" t="s">
        <v>204</v>
      </c>
      <c r="D60" s="37" t="s">
        <v>205</v>
      </c>
      <c r="E60" s="36" t="s">
        <v>25</v>
      </c>
      <c r="F60" s="20"/>
      <c r="G60" s="20"/>
      <c r="H60" s="21">
        <f t="shared" si="0"/>
        <v>0</v>
      </c>
      <c r="I60" s="22">
        <f t="shared" si="1"/>
        <v>0</v>
      </c>
    </row>
    <row r="61" spans="1:9" ht="25.5" x14ac:dyDescent="0.2">
      <c r="A61" s="27" t="s">
        <v>206</v>
      </c>
      <c r="B61" s="26" t="s">
        <v>15</v>
      </c>
      <c r="C61" s="26" t="s">
        <v>207</v>
      </c>
      <c r="D61" s="37" t="s">
        <v>208</v>
      </c>
      <c r="E61" s="36" t="s">
        <v>209</v>
      </c>
      <c r="F61" s="20"/>
      <c r="G61" s="20"/>
      <c r="H61" s="21">
        <f t="shared" si="0"/>
        <v>0</v>
      </c>
      <c r="I61" s="22">
        <f t="shared" si="1"/>
        <v>0</v>
      </c>
    </row>
    <row r="62" spans="1:9" ht="25.5" x14ac:dyDescent="0.2">
      <c r="A62" s="27" t="s">
        <v>210</v>
      </c>
      <c r="B62" s="26" t="s">
        <v>15</v>
      </c>
      <c r="C62" s="26" t="s">
        <v>211</v>
      </c>
      <c r="D62" s="37" t="s">
        <v>212</v>
      </c>
      <c r="E62" s="36" t="s">
        <v>209</v>
      </c>
      <c r="F62" s="20"/>
      <c r="G62" s="20"/>
      <c r="H62" s="21">
        <f t="shared" si="0"/>
        <v>0</v>
      </c>
      <c r="I62" s="22">
        <f t="shared" si="1"/>
        <v>0</v>
      </c>
    </row>
    <row r="63" spans="1:9" ht="25.5" x14ac:dyDescent="0.2">
      <c r="A63" s="27" t="s">
        <v>213</v>
      </c>
      <c r="B63" s="26" t="s">
        <v>15</v>
      </c>
      <c r="C63" s="26" t="s">
        <v>214</v>
      </c>
      <c r="D63" s="37" t="s">
        <v>215</v>
      </c>
      <c r="E63" s="36" t="s">
        <v>29</v>
      </c>
      <c r="F63" s="20"/>
      <c r="G63" s="20"/>
      <c r="H63" s="21">
        <f t="shared" si="0"/>
        <v>0</v>
      </c>
      <c r="I63" s="22">
        <f t="shared" si="1"/>
        <v>0</v>
      </c>
    </row>
    <row r="64" spans="1:9" ht="38.25" x14ac:dyDescent="0.2">
      <c r="A64" s="27" t="s">
        <v>216</v>
      </c>
      <c r="B64" s="26" t="s">
        <v>15</v>
      </c>
      <c r="C64" s="26" t="s">
        <v>217</v>
      </c>
      <c r="D64" s="37" t="s">
        <v>218</v>
      </c>
      <c r="E64" s="36" t="s">
        <v>29</v>
      </c>
      <c r="F64" s="20"/>
      <c r="G64" s="20"/>
      <c r="H64" s="21">
        <f t="shared" si="0"/>
        <v>0</v>
      </c>
      <c r="I64" s="22">
        <f t="shared" si="1"/>
        <v>0</v>
      </c>
    </row>
    <row r="65" spans="1:9" ht="51" x14ac:dyDescent="0.2">
      <c r="A65" s="27" t="s">
        <v>219</v>
      </c>
      <c r="B65" s="26" t="s">
        <v>15</v>
      </c>
      <c r="C65" s="26" t="s">
        <v>220</v>
      </c>
      <c r="D65" s="37" t="s">
        <v>221</v>
      </c>
      <c r="E65" s="36" t="s">
        <v>25</v>
      </c>
      <c r="F65" s="20"/>
      <c r="G65" s="20"/>
      <c r="H65" s="21">
        <f t="shared" si="0"/>
        <v>0</v>
      </c>
      <c r="I65" s="22">
        <f t="shared" si="1"/>
        <v>0</v>
      </c>
    </row>
    <row r="66" spans="1:9" ht="38.25" x14ac:dyDescent="0.2">
      <c r="A66" s="27" t="s">
        <v>222</v>
      </c>
      <c r="B66" s="26" t="s">
        <v>15</v>
      </c>
      <c r="C66" s="26" t="s">
        <v>223</v>
      </c>
      <c r="D66" s="37" t="s">
        <v>224</v>
      </c>
      <c r="E66" s="36" t="s">
        <v>25</v>
      </c>
      <c r="F66" s="20"/>
      <c r="G66" s="20"/>
      <c r="H66" s="21">
        <f t="shared" si="0"/>
        <v>0</v>
      </c>
      <c r="I66" s="22">
        <f t="shared" ref="I66:I130" si="2">ROUND(H66*F66,2)</f>
        <v>0</v>
      </c>
    </row>
    <row r="67" spans="1:9" ht="38.25" x14ac:dyDescent="0.2">
      <c r="A67" s="27" t="s">
        <v>225</v>
      </c>
      <c r="B67" s="26" t="s">
        <v>15</v>
      </c>
      <c r="C67" s="26" t="s">
        <v>186</v>
      </c>
      <c r="D67" s="37" t="s">
        <v>187</v>
      </c>
      <c r="E67" s="36" t="s">
        <v>25</v>
      </c>
      <c r="F67" s="20"/>
      <c r="G67" s="20"/>
      <c r="H67" s="21">
        <f t="shared" si="0"/>
        <v>0</v>
      </c>
      <c r="I67" s="22">
        <f t="shared" si="2"/>
        <v>0</v>
      </c>
    </row>
    <row r="68" spans="1:9" ht="51" x14ac:dyDescent="0.2">
      <c r="A68" s="27" t="s">
        <v>226</v>
      </c>
      <c r="B68" s="26" t="s">
        <v>15</v>
      </c>
      <c r="C68" s="26" t="s">
        <v>189</v>
      </c>
      <c r="D68" s="37" t="s">
        <v>190</v>
      </c>
      <c r="E68" s="36" t="s">
        <v>25</v>
      </c>
      <c r="F68" s="20"/>
      <c r="G68" s="20"/>
      <c r="H68" s="21">
        <f t="shared" si="0"/>
        <v>0</v>
      </c>
      <c r="I68" s="22">
        <f t="shared" si="2"/>
        <v>0</v>
      </c>
    </row>
    <row r="69" spans="1:9" ht="51" x14ac:dyDescent="0.2">
      <c r="A69" s="27" t="s">
        <v>227</v>
      </c>
      <c r="B69" s="26" t="s">
        <v>15</v>
      </c>
      <c r="C69" s="26" t="s">
        <v>192</v>
      </c>
      <c r="D69" s="37" t="s">
        <v>193</v>
      </c>
      <c r="E69" s="36" t="s">
        <v>25</v>
      </c>
      <c r="F69" s="20"/>
      <c r="G69" s="20"/>
      <c r="H69" s="21">
        <f t="shared" si="0"/>
        <v>0</v>
      </c>
      <c r="I69" s="22">
        <f t="shared" si="2"/>
        <v>0</v>
      </c>
    </row>
    <row r="70" spans="1:9" ht="25.5" x14ac:dyDescent="0.2">
      <c r="A70" s="27" t="s">
        <v>228</v>
      </c>
      <c r="B70" s="26" t="s">
        <v>15</v>
      </c>
      <c r="C70" s="26" t="s">
        <v>195</v>
      </c>
      <c r="D70" s="37" t="s">
        <v>196</v>
      </c>
      <c r="E70" s="36" t="s">
        <v>25</v>
      </c>
      <c r="F70" s="20"/>
      <c r="G70" s="20"/>
      <c r="H70" s="21">
        <f t="shared" si="0"/>
        <v>0</v>
      </c>
      <c r="I70" s="22">
        <f t="shared" si="2"/>
        <v>0</v>
      </c>
    </row>
    <row r="71" spans="1:9" x14ac:dyDescent="0.2">
      <c r="A71" s="51" t="s">
        <v>55</v>
      </c>
      <c r="B71" s="32"/>
      <c r="C71" s="32"/>
      <c r="D71" s="45" t="s">
        <v>56</v>
      </c>
      <c r="E71" s="34"/>
      <c r="F71" s="34"/>
      <c r="G71" s="42"/>
      <c r="H71" s="43" t="s">
        <v>8</v>
      </c>
      <c r="I71" s="44">
        <f>SUM(I72:I88)</f>
        <v>0</v>
      </c>
    </row>
    <row r="72" spans="1:9" x14ac:dyDescent="0.2">
      <c r="A72" s="27" t="s">
        <v>229</v>
      </c>
      <c r="B72" s="26" t="s">
        <v>15</v>
      </c>
      <c r="C72" s="26" t="s">
        <v>153</v>
      </c>
      <c r="D72" s="37" t="s">
        <v>154</v>
      </c>
      <c r="E72" s="36" t="s">
        <v>29</v>
      </c>
      <c r="F72" s="20"/>
      <c r="G72" s="20"/>
      <c r="H72" s="21">
        <f t="shared" si="0"/>
        <v>0</v>
      </c>
      <c r="I72" s="22">
        <f t="shared" si="2"/>
        <v>0</v>
      </c>
    </row>
    <row r="73" spans="1:9" ht="51" x14ac:dyDescent="0.2">
      <c r="A73" s="27" t="s">
        <v>230</v>
      </c>
      <c r="B73" s="26" t="s">
        <v>15</v>
      </c>
      <c r="C73" s="26" t="s">
        <v>102</v>
      </c>
      <c r="D73" s="37" t="s">
        <v>103</v>
      </c>
      <c r="E73" s="36" t="s">
        <v>29</v>
      </c>
      <c r="F73" s="20"/>
      <c r="G73" s="20"/>
      <c r="H73" s="21">
        <f t="shared" ref="H73:H137" si="3">ROUND(G73*1.2423,2)</f>
        <v>0</v>
      </c>
      <c r="I73" s="22">
        <f t="shared" si="2"/>
        <v>0</v>
      </c>
    </row>
    <row r="74" spans="1:9" ht="38.25" x14ac:dyDescent="0.2">
      <c r="A74" s="27" t="s">
        <v>231</v>
      </c>
      <c r="B74" s="26" t="s">
        <v>15</v>
      </c>
      <c r="C74" s="26" t="s">
        <v>105</v>
      </c>
      <c r="D74" s="37" t="s">
        <v>106</v>
      </c>
      <c r="E74" s="36" t="s">
        <v>107</v>
      </c>
      <c r="F74" s="20"/>
      <c r="G74" s="20"/>
      <c r="H74" s="21">
        <f t="shared" si="3"/>
        <v>0</v>
      </c>
      <c r="I74" s="22">
        <f t="shared" si="2"/>
        <v>0</v>
      </c>
    </row>
    <row r="75" spans="1:9" ht="25.5" x14ac:dyDescent="0.2">
      <c r="A75" s="27" t="s">
        <v>232</v>
      </c>
      <c r="B75" s="26" t="s">
        <v>15</v>
      </c>
      <c r="C75" s="26" t="s">
        <v>201</v>
      </c>
      <c r="D75" s="37" t="s">
        <v>202</v>
      </c>
      <c r="E75" s="36" t="s">
        <v>25</v>
      </c>
      <c r="F75" s="20"/>
      <c r="G75" s="20"/>
      <c r="H75" s="21">
        <f t="shared" si="3"/>
        <v>0</v>
      </c>
      <c r="I75" s="22">
        <f t="shared" si="2"/>
        <v>0</v>
      </c>
    </row>
    <row r="76" spans="1:9" ht="38.25" x14ac:dyDescent="0.2">
      <c r="A76" s="27" t="s">
        <v>233</v>
      </c>
      <c r="B76" s="26" t="s">
        <v>15</v>
      </c>
      <c r="C76" s="26" t="s">
        <v>204</v>
      </c>
      <c r="D76" s="37" t="s">
        <v>205</v>
      </c>
      <c r="E76" s="36" t="s">
        <v>25</v>
      </c>
      <c r="F76" s="20"/>
      <c r="G76" s="20"/>
      <c r="H76" s="21">
        <f t="shared" si="3"/>
        <v>0</v>
      </c>
      <c r="I76" s="22">
        <f t="shared" si="2"/>
        <v>0</v>
      </c>
    </row>
    <row r="77" spans="1:9" ht="25.5" x14ac:dyDescent="0.2">
      <c r="A77" s="27" t="s">
        <v>234</v>
      </c>
      <c r="B77" s="26" t="s">
        <v>15</v>
      </c>
      <c r="C77" s="26" t="s">
        <v>207</v>
      </c>
      <c r="D77" s="37" t="s">
        <v>208</v>
      </c>
      <c r="E77" s="36" t="s">
        <v>209</v>
      </c>
      <c r="F77" s="20"/>
      <c r="G77" s="20"/>
      <c r="H77" s="21">
        <f t="shared" si="3"/>
        <v>0</v>
      </c>
      <c r="I77" s="22">
        <f t="shared" si="2"/>
        <v>0</v>
      </c>
    </row>
    <row r="78" spans="1:9" ht="25.5" x14ac:dyDescent="0.2">
      <c r="A78" s="27" t="s">
        <v>235</v>
      </c>
      <c r="B78" s="26" t="s">
        <v>15</v>
      </c>
      <c r="C78" s="26" t="s">
        <v>211</v>
      </c>
      <c r="D78" s="37" t="s">
        <v>212</v>
      </c>
      <c r="E78" s="36" t="s">
        <v>209</v>
      </c>
      <c r="F78" s="20"/>
      <c r="G78" s="20"/>
      <c r="H78" s="21">
        <f t="shared" si="3"/>
        <v>0</v>
      </c>
      <c r="I78" s="22">
        <f t="shared" si="2"/>
        <v>0</v>
      </c>
    </row>
    <row r="79" spans="1:9" ht="25.5" x14ac:dyDescent="0.2">
      <c r="A79" s="27" t="s">
        <v>236</v>
      </c>
      <c r="B79" s="26" t="s">
        <v>15</v>
      </c>
      <c r="C79" s="26" t="s">
        <v>214</v>
      </c>
      <c r="D79" s="37" t="s">
        <v>215</v>
      </c>
      <c r="E79" s="36" t="s">
        <v>29</v>
      </c>
      <c r="F79" s="20"/>
      <c r="G79" s="20"/>
      <c r="H79" s="21">
        <f t="shared" si="3"/>
        <v>0</v>
      </c>
      <c r="I79" s="22">
        <f t="shared" si="2"/>
        <v>0</v>
      </c>
    </row>
    <row r="80" spans="1:9" ht="38.25" x14ac:dyDescent="0.2">
      <c r="A80" s="27" t="s">
        <v>237</v>
      </c>
      <c r="B80" s="26" t="s">
        <v>15</v>
      </c>
      <c r="C80" s="26" t="s">
        <v>217</v>
      </c>
      <c r="D80" s="37" t="s">
        <v>218</v>
      </c>
      <c r="E80" s="36" t="s">
        <v>29</v>
      </c>
      <c r="F80" s="20"/>
      <c r="G80" s="20"/>
      <c r="H80" s="21">
        <f t="shared" si="3"/>
        <v>0</v>
      </c>
      <c r="I80" s="22">
        <f t="shared" si="2"/>
        <v>0</v>
      </c>
    </row>
    <row r="81" spans="1:9" ht="51" x14ac:dyDescent="0.2">
      <c r="A81" s="27" t="s">
        <v>238</v>
      </c>
      <c r="B81" s="26" t="s">
        <v>15</v>
      </c>
      <c r="C81" s="26" t="s">
        <v>220</v>
      </c>
      <c r="D81" s="37" t="s">
        <v>221</v>
      </c>
      <c r="E81" s="36" t="s">
        <v>25</v>
      </c>
      <c r="F81" s="20"/>
      <c r="G81" s="20"/>
      <c r="H81" s="21">
        <f t="shared" si="3"/>
        <v>0</v>
      </c>
      <c r="I81" s="22">
        <f t="shared" si="2"/>
        <v>0</v>
      </c>
    </row>
    <row r="82" spans="1:9" ht="38.25" x14ac:dyDescent="0.2">
      <c r="A82" s="27" t="s">
        <v>239</v>
      </c>
      <c r="B82" s="26" t="s">
        <v>15</v>
      </c>
      <c r="C82" s="26" t="s">
        <v>223</v>
      </c>
      <c r="D82" s="37" t="s">
        <v>224</v>
      </c>
      <c r="E82" s="36" t="s">
        <v>25</v>
      </c>
      <c r="F82" s="20"/>
      <c r="G82" s="20"/>
      <c r="H82" s="21">
        <f t="shared" si="3"/>
        <v>0</v>
      </c>
      <c r="I82" s="22">
        <f t="shared" si="2"/>
        <v>0</v>
      </c>
    </row>
    <row r="83" spans="1:9" ht="38.25" x14ac:dyDescent="0.2">
      <c r="A83" s="27" t="s">
        <v>240</v>
      </c>
      <c r="B83" s="26" t="s">
        <v>15</v>
      </c>
      <c r="C83" s="26" t="s">
        <v>186</v>
      </c>
      <c r="D83" s="37" t="s">
        <v>187</v>
      </c>
      <c r="E83" s="36" t="s">
        <v>25</v>
      </c>
      <c r="F83" s="20"/>
      <c r="G83" s="20"/>
      <c r="H83" s="21">
        <f t="shared" si="3"/>
        <v>0</v>
      </c>
      <c r="I83" s="22">
        <f t="shared" si="2"/>
        <v>0</v>
      </c>
    </row>
    <row r="84" spans="1:9" ht="51" x14ac:dyDescent="0.2">
      <c r="A84" s="27" t="s">
        <v>241</v>
      </c>
      <c r="B84" s="26" t="s">
        <v>15</v>
      </c>
      <c r="C84" s="26" t="s">
        <v>189</v>
      </c>
      <c r="D84" s="37" t="s">
        <v>190</v>
      </c>
      <c r="E84" s="36" t="s">
        <v>25</v>
      </c>
      <c r="F84" s="20"/>
      <c r="G84" s="20"/>
      <c r="H84" s="21">
        <f t="shared" si="3"/>
        <v>0</v>
      </c>
      <c r="I84" s="22">
        <f t="shared" si="2"/>
        <v>0</v>
      </c>
    </row>
    <row r="85" spans="1:9" ht="51" x14ac:dyDescent="0.2">
      <c r="A85" s="27" t="s">
        <v>242</v>
      </c>
      <c r="B85" s="26" t="s">
        <v>15</v>
      </c>
      <c r="C85" s="26" t="s">
        <v>192</v>
      </c>
      <c r="D85" s="37" t="s">
        <v>193</v>
      </c>
      <c r="E85" s="36" t="s">
        <v>25</v>
      </c>
      <c r="F85" s="20"/>
      <c r="G85" s="20"/>
      <c r="H85" s="21">
        <f t="shared" si="3"/>
        <v>0</v>
      </c>
      <c r="I85" s="22">
        <f t="shared" si="2"/>
        <v>0</v>
      </c>
    </row>
    <row r="86" spans="1:9" ht="25.5" x14ac:dyDescent="0.2">
      <c r="A86" s="27" t="s">
        <v>243</v>
      </c>
      <c r="B86" s="26" t="s">
        <v>15</v>
      </c>
      <c r="C86" s="26" t="s">
        <v>195</v>
      </c>
      <c r="D86" s="37" t="s">
        <v>196</v>
      </c>
      <c r="E86" s="36" t="s">
        <v>25</v>
      </c>
      <c r="F86" s="20"/>
      <c r="G86" s="20"/>
      <c r="H86" s="21">
        <f t="shared" si="3"/>
        <v>0</v>
      </c>
      <c r="I86" s="22">
        <f t="shared" si="2"/>
        <v>0</v>
      </c>
    </row>
    <row r="87" spans="1:9" ht="25.5" x14ac:dyDescent="0.2">
      <c r="A87" s="27" t="s">
        <v>244</v>
      </c>
      <c r="B87" s="26" t="s">
        <v>15</v>
      </c>
      <c r="C87" s="26" t="s">
        <v>245</v>
      </c>
      <c r="D87" s="37" t="s">
        <v>246</v>
      </c>
      <c r="E87" s="36" t="s">
        <v>133</v>
      </c>
      <c r="F87" s="20"/>
      <c r="G87" s="20"/>
      <c r="H87" s="21">
        <f t="shared" si="3"/>
        <v>0</v>
      </c>
      <c r="I87" s="22">
        <f t="shared" si="2"/>
        <v>0</v>
      </c>
    </row>
    <row r="88" spans="1:9" ht="25.5" x14ac:dyDescent="0.2">
      <c r="A88" s="27" t="s">
        <v>247</v>
      </c>
      <c r="B88" s="26" t="s">
        <v>15</v>
      </c>
      <c r="C88" s="26" t="s">
        <v>248</v>
      </c>
      <c r="D88" s="37" t="s">
        <v>249</v>
      </c>
      <c r="E88" s="36" t="s">
        <v>133</v>
      </c>
      <c r="F88" s="20"/>
      <c r="G88" s="20"/>
      <c r="H88" s="21">
        <f t="shared" si="3"/>
        <v>0</v>
      </c>
      <c r="I88" s="22">
        <f t="shared" si="2"/>
        <v>0</v>
      </c>
    </row>
    <row r="89" spans="1:9" x14ac:dyDescent="0.2">
      <c r="A89" s="51" t="s">
        <v>57</v>
      </c>
      <c r="B89" s="32"/>
      <c r="C89" s="32"/>
      <c r="D89" s="45" t="s">
        <v>58</v>
      </c>
      <c r="E89" s="34"/>
      <c r="F89" s="34"/>
      <c r="G89" s="42"/>
      <c r="H89" s="43" t="s">
        <v>8</v>
      </c>
      <c r="I89" s="44">
        <f>SUM(I90:I92)</f>
        <v>0</v>
      </c>
    </row>
    <row r="90" spans="1:9" ht="38.25" x14ac:dyDescent="0.2">
      <c r="A90" s="52" t="s">
        <v>22</v>
      </c>
      <c r="B90" s="53" t="s">
        <v>15</v>
      </c>
      <c r="C90" s="53" t="s">
        <v>23</v>
      </c>
      <c r="D90" s="54" t="s">
        <v>24</v>
      </c>
      <c r="E90" s="55" t="s">
        <v>25</v>
      </c>
      <c r="F90" s="56"/>
      <c r="G90" s="56"/>
      <c r="H90" s="57">
        <f t="shared" si="3"/>
        <v>0</v>
      </c>
      <c r="I90" s="58">
        <f t="shared" si="2"/>
        <v>0</v>
      </c>
    </row>
    <row r="91" spans="1:9" ht="51" x14ac:dyDescent="0.2">
      <c r="A91" s="27" t="s">
        <v>250</v>
      </c>
      <c r="B91" s="26" t="s">
        <v>15</v>
      </c>
      <c r="C91" s="26" t="s">
        <v>251</v>
      </c>
      <c r="D91" s="37" t="s">
        <v>252</v>
      </c>
      <c r="E91" s="36" t="s">
        <v>25</v>
      </c>
      <c r="F91" s="20"/>
      <c r="G91" s="20"/>
      <c r="H91" s="21">
        <f t="shared" si="3"/>
        <v>0</v>
      </c>
      <c r="I91" s="22">
        <f t="shared" si="2"/>
        <v>0</v>
      </c>
    </row>
    <row r="92" spans="1:9" ht="25.5" x14ac:dyDescent="0.2">
      <c r="A92" s="27" t="s">
        <v>253</v>
      </c>
      <c r="B92" s="26" t="s">
        <v>15</v>
      </c>
      <c r="C92" s="26" t="s">
        <v>254</v>
      </c>
      <c r="D92" s="37" t="s">
        <v>255</v>
      </c>
      <c r="E92" s="36" t="s">
        <v>25</v>
      </c>
      <c r="F92" s="20"/>
      <c r="G92" s="20"/>
      <c r="H92" s="21">
        <f t="shared" si="3"/>
        <v>0</v>
      </c>
      <c r="I92" s="22">
        <f t="shared" si="2"/>
        <v>0</v>
      </c>
    </row>
    <row r="93" spans="1:9" x14ac:dyDescent="0.2">
      <c r="A93" s="51" t="s">
        <v>59</v>
      </c>
      <c r="B93" s="32"/>
      <c r="C93" s="32"/>
      <c r="D93" s="45" t="s">
        <v>60</v>
      </c>
      <c r="E93" s="34"/>
      <c r="F93" s="34"/>
      <c r="G93" s="42"/>
      <c r="H93" s="43" t="s">
        <v>8</v>
      </c>
      <c r="I93" s="44">
        <f>SUM(I94:I99)</f>
        <v>0</v>
      </c>
    </row>
    <row r="94" spans="1:9" ht="38.25" x14ac:dyDescent="0.2">
      <c r="A94" s="27" t="s">
        <v>256</v>
      </c>
      <c r="B94" s="26" t="s">
        <v>15</v>
      </c>
      <c r="C94" s="26" t="s">
        <v>23</v>
      </c>
      <c r="D94" s="37" t="s">
        <v>24</v>
      </c>
      <c r="E94" s="36" t="s">
        <v>25</v>
      </c>
      <c r="F94" s="20"/>
      <c r="G94" s="20"/>
      <c r="H94" s="21">
        <f t="shared" si="3"/>
        <v>0</v>
      </c>
      <c r="I94" s="22">
        <f t="shared" si="2"/>
        <v>0</v>
      </c>
    </row>
    <row r="95" spans="1:9" x14ac:dyDescent="0.2">
      <c r="A95" s="27" t="s">
        <v>257</v>
      </c>
      <c r="B95" s="26" t="s">
        <v>161</v>
      </c>
      <c r="C95" s="26" t="s">
        <v>258</v>
      </c>
      <c r="D95" s="37" t="s">
        <v>259</v>
      </c>
      <c r="E95" s="36" t="s">
        <v>122</v>
      </c>
      <c r="F95" s="20"/>
      <c r="G95" s="20"/>
      <c r="H95" s="21">
        <f t="shared" si="3"/>
        <v>0</v>
      </c>
      <c r="I95" s="22">
        <f t="shared" si="2"/>
        <v>0</v>
      </c>
    </row>
    <row r="96" spans="1:9" ht="25.5" x14ac:dyDescent="0.2">
      <c r="A96" s="27" t="s">
        <v>260</v>
      </c>
      <c r="B96" s="26" t="s">
        <v>15</v>
      </c>
      <c r="C96" s="26" t="s">
        <v>254</v>
      </c>
      <c r="D96" s="37" t="s">
        <v>255</v>
      </c>
      <c r="E96" s="36" t="s">
        <v>25</v>
      </c>
      <c r="F96" s="20"/>
      <c r="G96" s="20"/>
      <c r="H96" s="21">
        <f t="shared" si="3"/>
        <v>0</v>
      </c>
      <c r="I96" s="22">
        <f t="shared" si="2"/>
        <v>0</v>
      </c>
    </row>
    <row r="97" spans="1:9" x14ac:dyDescent="0.2">
      <c r="A97" s="27" t="s">
        <v>261</v>
      </c>
      <c r="B97" s="26" t="s">
        <v>161</v>
      </c>
      <c r="C97" s="26" t="s">
        <v>262</v>
      </c>
      <c r="D97" s="37" t="s">
        <v>263</v>
      </c>
      <c r="E97" s="36" t="s">
        <v>264</v>
      </c>
      <c r="F97" s="20"/>
      <c r="G97" s="20"/>
      <c r="H97" s="21">
        <f t="shared" si="3"/>
        <v>0</v>
      </c>
      <c r="I97" s="22">
        <f t="shared" si="2"/>
        <v>0</v>
      </c>
    </row>
    <row r="98" spans="1:9" x14ac:dyDescent="0.2">
      <c r="A98" s="27" t="s">
        <v>265</v>
      </c>
      <c r="B98" s="26" t="s">
        <v>161</v>
      </c>
      <c r="C98" s="26" t="s">
        <v>266</v>
      </c>
      <c r="D98" s="37" t="s">
        <v>267</v>
      </c>
      <c r="E98" s="36" t="s">
        <v>264</v>
      </c>
      <c r="F98" s="20"/>
      <c r="G98" s="20"/>
      <c r="H98" s="21">
        <f t="shared" si="3"/>
        <v>0</v>
      </c>
      <c r="I98" s="22">
        <f t="shared" si="2"/>
        <v>0</v>
      </c>
    </row>
    <row r="99" spans="1:9" x14ac:dyDescent="0.2">
      <c r="A99" s="27" t="s">
        <v>268</v>
      </c>
      <c r="B99" s="26" t="s">
        <v>161</v>
      </c>
      <c r="C99" s="26" t="s">
        <v>269</v>
      </c>
      <c r="D99" s="37" t="s">
        <v>270</v>
      </c>
      <c r="E99" s="36" t="s">
        <v>264</v>
      </c>
      <c r="F99" s="20"/>
      <c r="G99" s="20"/>
      <c r="H99" s="21">
        <f t="shared" si="3"/>
        <v>0</v>
      </c>
      <c r="I99" s="22">
        <f t="shared" si="2"/>
        <v>0</v>
      </c>
    </row>
    <row r="100" spans="1:9" ht="9" customHeight="1" x14ac:dyDescent="0.2">
      <c r="A100" s="47"/>
      <c r="B100" s="32"/>
      <c r="C100" s="32"/>
      <c r="D100" s="33"/>
      <c r="E100" s="34"/>
      <c r="F100" s="34"/>
      <c r="G100" s="42"/>
      <c r="H100" s="66"/>
      <c r="I100" s="67"/>
    </row>
    <row r="101" spans="1:9" x14ac:dyDescent="0.2">
      <c r="A101" s="51" t="s">
        <v>61</v>
      </c>
      <c r="B101" s="32"/>
      <c r="C101" s="32"/>
      <c r="D101" s="45" t="s">
        <v>62</v>
      </c>
      <c r="E101" s="34"/>
      <c r="F101" s="34"/>
      <c r="G101" s="20"/>
      <c r="H101" s="43" t="s">
        <v>19</v>
      </c>
      <c r="I101" s="44">
        <f>I102+I108+I121+I126+I135</f>
        <v>0</v>
      </c>
    </row>
    <row r="102" spans="1:9" x14ac:dyDescent="0.2">
      <c r="A102" s="51" t="s">
        <v>63</v>
      </c>
      <c r="B102" s="32"/>
      <c r="C102" s="32"/>
      <c r="D102" s="45" t="s">
        <v>58</v>
      </c>
      <c r="E102" s="34"/>
      <c r="F102" s="34"/>
      <c r="G102" s="42"/>
      <c r="H102" s="43" t="s">
        <v>8</v>
      </c>
      <c r="I102" s="44">
        <f>SUM(I103:I107)</f>
        <v>0</v>
      </c>
    </row>
    <row r="103" spans="1:9" ht="38.25" x14ac:dyDescent="0.2">
      <c r="A103" s="27" t="s">
        <v>271</v>
      </c>
      <c r="B103" s="26" t="s">
        <v>15</v>
      </c>
      <c r="C103" s="26">
        <v>100322</v>
      </c>
      <c r="D103" s="37" t="s">
        <v>272</v>
      </c>
      <c r="E103" s="36" t="s">
        <v>29</v>
      </c>
      <c r="F103" s="20"/>
      <c r="G103" s="20"/>
      <c r="H103" s="21">
        <f t="shared" si="3"/>
        <v>0</v>
      </c>
      <c r="I103" s="22">
        <f t="shared" si="2"/>
        <v>0</v>
      </c>
    </row>
    <row r="104" spans="1:9" ht="38.25" x14ac:dyDescent="0.2">
      <c r="A104" s="52" t="s">
        <v>26</v>
      </c>
      <c r="B104" s="53" t="s">
        <v>15</v>
      </c>
      <c r="C104" s="53" t="s">
        <v>27</v>
      </c>
      <c r="D104" s="54" t="s">
        <v>28</v>
      </c>
      <c r="E104" s="55" t="s">
        <v>29</v>
      </c>
      <c r="F104" s="56"/>
      <c r="G104" s="56"/>
      <c r="H104" s="57">
        <f t="shared" si="3"/>
        <v>0</v>
      </c>
      <c r="I104" s="58">
        <f t="shared" si="2"/>
        <v>0</v>
      </c>
    </row>
    <row r="105" spans="1:9" ht="25.5" x14ac:dyDescent="0.2">
      <c r="A105" s="27" t="s">
        <v>273</v>
      </c>
      <c r="B105" s="26" t="s">
        <v>15</v>
      </c>
      <c r="C105" s="26" t="s">
        <v>274</v>
      </c>
      <c r="D105" s="37" t="s">
        <v>275</v>
      </c>
      <c r="E105" s="36" t="s">
        <v>29</v>
      </c>
      <c r="F105" s="20"/>
      <c r="G105" s="20"/>
      <c r="H105" s="21">
        <f t="shared" si="3"/>
        <v>0</v>
      </c>
      <c r="I105" s="22">
        <f t="shared" si="2"/>
        <v>0</v>
      </c>
    </row>
    <row r="106" spans="1:9" ht="38.25" x14ac:dyDescent="0.2">
      <c r="A106" s="27" t="s">
        <v>276</v>
      </c>
      <c r="B106" s="26" t="s">
        <v>15</v>
      </c>
      <c r="C106" s="26">
        <v>95878</v>
      </c>
      <c r="D106" s="37" t="s">
        <v>117</v>
      </c>
      <c r="E106" s="36" t="s">
        <v>118</v>
      </c>
      <c r="F106" s="20"/>
      <c r="G106" s="20"/>
      <c r="H106" s="21">
        <f t="shared" si="3"/>
        <v>0</v>
      </c>
      <c r="I106" s="22">
        <f t="shared" si="2"/>
        <v>0</v>
      </c>
    </row>
    <row r="107" spans="1:9" ht="114.75" x14ac:dyDescent="0.2">
      <c r="A107" s="52" t="s">
        <v>30</v>
      </c>
      <c r="B107" s="53" t="s">
        <v>31</v>
      </c>
      <c r="C107" s="53" t="s">
        <v>32</v>
      </c>
      <c r="D107" s="54" t="s">
        <v>33</v>
      </c>
      <c r="E107" s="55" t="s">
        <v>25</v>
      </c>
      <c r="F107" s="56"/>
      <c r="G107" s="56"/>
      <c r="H107" s="57">
        <f t="shared" si="3"/>
        <v>0</v>
      </c>
      <c r="I107" s="58">
        <f t="shared" si="2"/>
        <v>0</v>
      </c>
    </row>
    <row r="108" spans="1:9" x14ac:dyDescent="0.2">
      <c r="A108" s="51" t="s">
        <v>64</v>
      </c>
      <c r="B108" s="32"/>
      <c r="C108" s="32"/>
      <c r="D108" s="45" t="s">
        <v>65</v>
      </c>
      <c r="E108" s="34"/>
      <c r="F108" s="34"/>
      <c r="G108" s="42"/>
      <c r="H108" s="43" t="s">
        <v>8</v>
      </c>
      <c r="I108" s="44">
        <f>SUM(I109:I120)</f>
        <v>0</v>
      </c>
    </row>
    <row r="109" spans="1:9" ht="63.75" x14ac:dyDescent="0.2">
      <c r="A109" s="52" t="s">
        <v>34</v>
      </c>
      <c r="B109" s="53" t="s">
        <v>15</v>
      </c>
      <c r="C109" s="53" t="s">
        <v>35</v>
      </c>
      <c r="D109" s="54" t="s">
        <v>36</v>
      </c>
      <c r="E109" s="55" t="s">
        <v>25</v>
      </c>
      <c r="F109" s="56"/>
      <c r="G109" s="56"/>
      <c r="H109" s="57">
        <f t="shared" si="3"/>
        <v>0</v>
      </c>
      <c r="I109" s="58">
        <f t="shared" si="2"/>
        <v>0</v>
      </c>
    </row>
    <row r="110" spans="1:9" x14ac:dyDescent="0.2">
      <c r="A110" s="27" t="s">
        <v>277</v>
      </c>
      <c r="B110" s="26" t="s">
        <v>15</v>
      </c>
      <c r="C110" s="26" t="s">
        <v>153</v>
      </c>
      <c r="D110" s="37" t="s">
        <v>154</v>
      </c>
      <c r="E110" s="36" t="s">
        <v>29</v>
      </c>
      <c r="F110" s="20"/>
      <c r="G110" s="20"/>
      <c r="H110" s="21">
        <f t="shared" si="3"/>
        <v>0</v>
      </c>
      <c r="I110" s="22">
        <f t="shared" si="2"/>
        <v>0</v>
      </c>
    </row>
    <row r="111" spans="1:9" ht="51" x14ac:dyDescent="0.2">
      <c r="A111" s="27" t="s">
        <v>278</v>
      </c>
      <c r="B111" s="26" t="s">
        <v>15</v>
      </c>
      <c r="C111" s="26" t="s">
        <v>102</v>
      </c>
      <c r="D111" s="37" t="s">
        <v>103</v>
      </c>
      <c r="E111" s="36" t="s">
        <v>29</v>
      </c>
      <c r="F111" s="20"/>
      <c r="G111" s="20"/>
      <c r="H111" s="21">
        <f t="shared" si="3"/>
        <v>0</v>
      </c>
      <c r="I111" s="22">
        <f t="shared" si="2"/>
        <v>0</v>
      </c>
    </row>
    <row r="112" spans="1:9" ht="38.25" x14ac:dyDescent="0.2">
      <c r="A112" s="27" t="s">
        <v>279</v>
      </c>
      <c r="B112" s="26" t="s">
        <v>15</v>
      </c>
      <c r="C112" s="26" t="s">
        <v>105</v>
      </c>
      <c r="D112" s="37" t="s">
        <v>106</v>
      </c>
      <c r="E112" s="36" t="s">
        <v>107</v>
      </c>
      <c r="F112" s="20"/>
      <c r="G112" s="20"/>
      <c r="H112" s="21">
        <f t="shared" si="3"/>
        <v>0</v>
      </c>
      <c r="I112" s="22">
        <f t="shared" si="2"/>
        <v>0</v>
      </c>
    </row>
    <row r="113" spans="1:9" ht="25.5" x14ac:dyDescent="0.2">
      <c r="A113" s="27" t="s">
        <v>280</v>
      </c>
      <c r="B113" s="26" t="s">
        <v>15</v>
      </c>
      <c r="C113" s="26" t="s">
        <v>201</v>
      </c>
      <c r="D113" s="37" t="s">
        <v>202</v>
      </c>
      <c r="E113" s="36" t="s">
        <v>25</v>
      </c>
      <c r="F113" s="20"/>
      <c r="G113" s="20"/>
      <c r="H113" s="21">
        <f t="shared" si="3"/>
        <v>0</v>
      </c>
      <c r="I113" s="22">
        <f t="shared" si="2"/>
        <v>0</v>
      </c>
    </row>
    <row r="114" spans="1:9" ht="38.25" x14ac:dyDescent="0.2">
      <c r="A114" s="27" t="s">
        <v>281</v>
      </c>
      <c r="B114" s="26" t="s">
        <v>15</v>
      </c>
      <c r="C114" s="26" t="s">
        <v>204</v>
      </c>
      <c r="D114" s="37" t="s">
        <v>205</v>
      </c>
      <c r="E114" s="36" t="s">
        <v>25</v>
      </c>
      <c r="F114" s="20"/>
      <c r="G114" s="20"/>
      <c r="H114" s="21">
        <f t="shared" si="3"/>
        <v>0</v>
      </c>
      <c r="I114" s="22">
        <f t="shared" si="2"/>
        <v>0</v>
      </c>
    </row>
    <row r="115" spans="1:9" ht="25.5" x14ac:dyDescent="0.2">
      <c r="A115" s="27" t="s">
        <v>282</v>
      </c>
      <c r="B115" s="26" t="s">
        <v>15</v>
      </c>
      <c r="C115" s="26" t="s">
        <v>207</v>
      </c>
      <c r="D115" s="37" t="s">
        <v>208</v>
      </c>
      <c r="E115" s="36" t="s">
        <v>209</v>
      </c>
      <c r="F115" s="20"/>
      <c r="G115" s="20"/>
      <c r="H115" s="21">
        <f t="shared" si="3"/>
        <v>0</v>
      </c>
      <c r="I115" s="22">
        <f t="shared" si="2"/>
        <v>0</v>
      </c>
    </row>
    <row r="116" spans="1:9" ht="25.5" x14ac:dyDescent="0.2">
      <c r="A116" s="27" t="s">
        <v>283</v>
      </c>
      <c r="B116" s="26" t="s">
        <v>15</v>
      </c>
      <c r="C116" s="26" t="s">
        <v>211</v>
      </c>
      <c r="D116" s="37" t="s">
        <v>212</v>
      </c>
      <c r="E116" s="36" t="s">
        <v>209</v>
      </c>
      <c r="F116" s="20"/>
      <c r="G116" s="20"/>
      <c r="H116" s="21">
        <f t="shared" si="3"/>
        <v>0</v>
      </c>
      <c r="I116" s="22">
        <f t="shared" si="2"/>
        <v>0</v>
      </c>
    </row>
    <row r="117" spans="1:9" ht="25.5" x14ac:dyDescent="0.2">
      <c r="A117" s="27" t="s">
        <v>284</v>
      </c>
      <c r="B117" s="26" t="s">
        <v>15</v>
      </c>
      <c r="C117" s="26" t="s">
        <v>214</v>
      </c>
      <c r="D117" s="37" t="s">
        <v>215</v>
      </c>
      <c r="E117" s="36" t="s">
        <v>29</v>
      </c>
      <c r="F117" s="20"/>
      <c r="G117" s="20"/>
      <c r="H117" s="21">
        <f t="shared" si="3"/>
        <v>0</v>
      </c>
      <c r="I117" s="22">
        <f t="shared" si="2"/>
        <v>0</v>
      </c>
    </row>
    <row r="118" spans="1:9" ht="38.25" x14ac:dyDescent="0.2">
      <c r="A118" s="27" t="s">
        <v>285</v>
      </c>
      <c r="B118" s="26" t="s">
        <v>15</v>
      </c>
      <c r="C118" s="26" t="s">
        <v>217</v>
      </c>
      <c r="D118" s="37" t="s">
        <v>218</v>
      </c>
      <c r="E118" s="36" t="s">
        <v>29</v>
      </c>
      <c r="F118" s="20"/>
      <c r="G118" s="20"/>
      <c r="H118" s="21">
        <f t="shared" si="3"/>
        <v>0</v>
      </c>
      <c r="I118" s="22">
        <f t="shared" si="2"/>
        <v>0</v>
      </c>
    </row>
    <row r="119" spans="1:9" ht="51" x14ac:dyDescent="0.2">
      <c r="A119" s="27" t="s">
        <v>286</v>
      </c>
      <c r="B119" s="26" t="s">
        <v>15</v>
      </c>
      <c r="C119" s="26" t="s">
        <v>220</v>
      </c>
      <c r="D119" s="37" t="s">
        <v>221</v>
      </c>
      <c r="E119" s="36" t="s">
        <v>25</v>
      </c>
      <c r="F119" s="20"/>
      <c r="G119" s="20"/>
      <c r="H119" s="21">
        <f t="shared" si="3"/>
        <v>0</v>
      </c>
      <c r="I119" s="22">
        <f t="shared" si="2"/>
        <v>0</v>
      </c>
    </row>
    <row r="120" spans="1:9" ht="25.5" x14ac:dyDescent="0.2">
      <c r="A120" s="27" t="s">
        <v>287</v>
      </c>
      <c r="B120" s="26" t="s">
        <v>15</v>
      </c>
      <c r="C120" s="26" t="s">
        <v>195</v>
      </c>
      <c r="D120" s="37" t="s">
        <v>196</v>
      </c>
      <c r="E120" s="36" t="s">
        <v>25</v>
      </c>
      <c r="F120" s="20"/>
      <c r="G120" s="20"/>
      <c r="H120" s="21">
        <f t="shared" si="3"/>
        <v>0</v>
      </c>
      <c r="I120" s="22">
        <f t="shared" si="2"/>
        <v>0</v>
      </c>
    </row>
    <row r="121" spans="1:9" x14ac:dyDescent="0.2">
      <c r="A121" s="51" t="s">
        <v>66</v>
      </c>
      <c r="B121" s="32"/>
      <c r="C121" s="32"/>
      <c r="D121" s="45" t="s">
        <v>48</v>
      </c>
      <c r="E121" s="34"/>
      <c r="F121" s="34"/>
      <c r="G121" s="42"/>
      <c r="H121" s="43" t="s">
        <v>8</v>
      </c>
      <c r="I121" s="44">
        <f>SUM(I122:I125)</f>
        <v>0</v>
      </c>
    </row>
    <row r="122" spans="1:9" ht="25.5" x14ac:dyDescent="0.2">
      <c r="A122" s="27" t="s">
        <v>288</v>
      </c>
      <c r="B122" s="26" t="s">
        <v>124</v>
      </c>
      <c r="C122" s="26" t="s">
        <v>289</v>
      </c>
      <c r="D122" s="37" t="s">
        <v>290</v>
      </c>
      <c r="E122" s="36" t="s">
        <v>122</v>
      </c>
      <c r="F122" s="20"/>
      <c r="G122" s="20"/>
      <c r="H122" s="21">
        <f t="shared" si="3"/>
        <v>0</v>
      </c>
      <c r="I122" s="22">
        <f t="shared" si="2"/>
        <v>0</v>
      </c>
    </row>
    <row r="123" spans="1:9" ht="38.25" x14ac:dyDescent="0.2">
      <c r="A123" s="27" t="s">
        <v>291</v>
      </c>
      <c r="B123" s="26" t="s">
        <v>15</v>
      </c>
      <c r="C123" s="26" t="s">
        <v>292</v>
      </c>
      <c r="D123" s="37" t="s">
        <v>293</v>
      </c>
      <c r="E123" s="36" t="s">
        <v>122</v>
      </c>
      <c r="F123" s="20"/>
      <c r="G123" s="20"/>
      <c r="H123" s="21">
        <f t="shared" si="3"/>
        <v>0</v>
      </c>
      <c r="I123" s="22">
        <f t="shared" si="2"/>
        <v>0</v>
      </c>
    </row>
    <row r="124" spans="1:9" ht="38.25" x14ac:dyDescent="0.2">
      <c r="A124" s="27" t="s">
        <v>294</v>
      </c>
      <c r="B124" s="26" t="s">
        <v>15</v>
      </c>
      <c r="C124" s="26" t="s">
        <v>295</v>
      </c>
      <c r="D124" s="37" t="s">
        <v>296</v>
      </c>
      <c r="E124" s="36" t="s">
        <v>133</v>
      </c>
      <c r="F124" s="20"/>
      <c r="G124" s="20"/>
      <c r="H124" s="21">
        <f t="shared" si="3"/>
        <v>0</v>
      </c>
      <c r="I124" s="22">
        <f t="shared" si="2"/>
        <v>0</v>
      </c>
    </row>
    <row r="125" spans="1:9" ht="25.5" x14ac:dyDescent="0.2">
      <c r="A125" s="27" t="s">
        <v>297</v>
      </c>
      <c r="B125" s="26" t="s">
        <v>15</v>
      </c>
      <c r="C125" s="26" t="s">
        <v>298</v>
      </c>
      <c r="D125" s="37" t="s">
        <v>299</v>
      </c>
      <c r="E125" s="36" t="s">
        <v>122</v>
      </c>
      <c r="F125" s="20"/>
      <c r="G125" s="20"/>
      <c r="H125" s="21">
        <f t="shared" si="3"/>
        <v>0</v>
      </c>
      <c r="I125" s="22">
        <f t="shared" si="2"/>
        <v>0</v>
      </c>
    </row>
    <row r="126" spans="1:9" x14ac:dyDescent="0.2">
      <c r="A126" s="51" t="s">
        <v>67</v>
      </c>
      <c r="B126" s="32"/>
      <c r="C126" s="32"/>
      <c r="D126" s="45" t="s">
        <v>68</v>
      </c>
      <c r="E126" s="34"/>
      <c r="F126" s="34"/>
      <c r="G126" s="42"/>
      <c r="H126" s="43" t="s">
        <v>8</v>
      </c>
      <c r="I126" s="44">
        <f>SUM(I127:I134)</f>
        <v>0</v>
      </c>
    </row>
    <row r="127" spans="1:9" x14ac:dyDescent="0.2">
      <c r="A127" s="27" t="s">
        <v>300</v>
      </c>
      <c r="B127" s="26" t="s">
        <v>15</v>
      </c>
      <c r="C127" s="26" t="s">
        <v>153</v>
      </c>
      <c r="D127" s="37" t="s">
        <v>154</v>
      </c>
      <c r="E127" s="36" t="s">
        <v>29</v>
      </c>
      <c r="F127" s="20"/>
      <c r="G127" s="20"/>
      <c r="H127" s="21">
        <f t="shared" si="3"/>
        <v>0</v>
      </c>
      <c r="I127" s="22">
        <f t="shared" si="2"/>
        <v>0</v>
      </c>
    </row>
    <row r="128" spans="1:9" ht="51" x14ac:dyDescent="0.2">
      <c r="A128" s="27" t="s">
        <v>301</v>
      </c>
      <c r="B128" s="26" t="s">
        <v>15</v>
      </c>
      <c r="C128" s="26" t="s">
        <v>102</v>
      </c>
      <c r="D128" s="37" t="s">
        <v>103</v>
      </c>
      <c r="E128" s="36" t="s">
        <v>29</v>
      </c>
      <c r="F128" s="20"/>
      <c r="G128" s="20"/>
      <c r="H128" s="21">
        <f t="shared" si="3"/>
        <v>0</v>
      </c>
      <c r="I128" s="22">
        <f t="shared" si="2"/>
        <v>0</v>
      </c>
    </row>
    <row r="129" spans="1:9" ht="38.25" x14ac:dyDescent="0.2">
      <c r="A129" s="27" t="s">
        <v>302</v>
      </c>
      <c r="B129" s="26" t="s">
        <v>15</v>
      </c>
      <c r="C129" s="26" t="s">
        <v>105</v>
      </c>
      <c r="D129" s="37" t="s">
        <v>106</v>
      </c>
      <c r="E129" s="36" t="s">
        <v>107</v>
      </c>
      <c r="F129" s="20"/>
      <c r="G129" s="20"/>
      <c r="H129" s="21">
        <f t="shared" si="3"/>
        <v>0</v>
      </c>
      <c r="I129" s="22">
        <f t="shared" si="2"/>
        <v>0</v>
      </c>
    </row>
    <row r="130" spans="1:9" ht="25.5" x14ac:dyDescent="0.2">
      <c r="A130" s="27" t="s">
        <v>303</v>
      </c>
      <c r="B130" s="26" t="s">
        <v>15</v>
      </c>
      <c r="C130" s="26" t="s">
        <v>304</v>
      </c>
      <c r="D130" s="37" t="s">
        <v>305</v>
      </c>
      <c r="E130" s="36" t="s">
        <v>133</v>
      </c>
      <c r="F130" s="20"/>
      <c r="G130" s="20"/>
      <c r="H130" s="21">
        <f t="shared" si="3"/>
        <v>0</v>
      </c>
      <c r="I130" s="22">
        <f t="shared" si="2"/>
        <v>0</v>
      </c>
    </row>
    <row r="131" spans="1:9" ht="38.25" x14ac:dyDescent="0.2">
      <c r="A131" s="27" t="s">
        <v>306</v>
      </c>
      <c r="B131" s="26" t="s">
        <v>15</v>
      </c>
      <c r="C131" s="26" t="s">
        <v>307</v>
      </c>
      <c r="D131" s="37" t="s">
        <v>308</v>
      </c>
      <c r="E131" s="36" t="s">
        <v>122</v>
      </c>
      <c r="F131" s="20"/>
      <c r="G131" s="20"/>
      <c r="H131" s="21">
        <f t="shared" si="3"/>
        <v>0</v>
      </c>
      <c r="I131" s="22">
        <f t="shared" ref="I131:I195" si="4">ROUND(H131*F131,2)</f>
        <v>0</v>
      </c>
    </row>
    <row r="132" spans="1:9" ht="38.25" x14ac:dyDescent="0.2">
      <c r="A132" s="27" t="s">
        <v>309</v>
      </c>
      <c r="B132" s="26" t="s">
        <v>15</v>
      </c>
      <c r="C132" s="26" t="s">
        <v>168</v>
      </c>
      <c r="D132" s="37" t="s">
        <v>169</v>
      </c>
      <c r="E132" s="36" t="s">
        <v>122</v>
      </c>
      <c r="F132" s="20"/>
      <c r="G132" s="20"/>
      <c r="H132" s="21">
        <f t="shared" si="3"/>
        <v>0</v>
      </c>
      <c r="I132" s="22">
        <f t="shared" si="4"/>
        <v>0</v>
      </c>
    </row>
    <row r="133" spans="1:9" ht="51" x14ac:dyDescent="0.2">
      <c r="A133" s="27" t="s">
        <v>310</v>
      </c>
      <c r="B133" s="26" t="s">
        <v>15</v>
      </c>
      <c r="C133" s="26" t="s">
        <v>175</v>
      </c>
      <c r="D133" s="37" t="s">
        <v>176</v>
      </c>
      <c r="E133" s="36" t="s">
        <v>133</v>
      </c>
      <c r="F133" s="20"/>
      <c r="G133" s="20"/>
      <c r="H133" s="21">
        <f t="shared" si="3"/>
        <v>0</v>
      </c>
      <c r="I133" s="22">
        <f t="shared" si="4"/>
        <v>0</v>
      </c>
    </row>
    <row r="134" spans="1:9" ht="51" x14ac:dyDescent="0.2">
      <c r="A134" s="27" t="s">
        <v>311</v>
      </c>
      <c r="B134" s="26" t="s">
        <v>15</v>
      </c>
      <c r="C134" s="26" t="s">
        <v>178</v>
      </c>
      <c r="D134" s="37" t="s">
        <v>179</v>
      </c>
      <c r="E134" s="36" t="s">
        <v>133</v>
      </c>
      <c r="F134" s="20"/>
      <c r="G134" s="20"/>
      <c r="H134" s="21">
        <f t="shared" si="3"/>
        <v>0</v>
      </c>
      <c r="I134" s="22">
        <f t="shared" si="4"/>
        <v>0</v>
      </c>
    </row>
    <row r="135" spans="1:9" x14ac:dyDescent="0.2">
      <c r="A135" s="51" t="s">
        <v>69</v>
      </c>
      <c r="B135" s="32"/>
      <c r="C135" s="32"/>
      <c r="D135" s="45" t="s">
        <v>70</v>
      </c>
      <c r="E135" s="34"/>
      <c r="F135" s="34"/>
      <c r="G135" s="42"/>
      <c r="H135" s="43" t="s">
        <v>8</v>
      </c>
      <c r="I135" s="44">
        <f>SUM(I136:I137)</f>
        <v>0</v>
      </c>
    </row>
    <row r="136" spans="1:9" ht="51" x14ac:dyDescent="0.2">
      <c r="A136" s="27" t="s">
        <v>312</v>
      </c>
      <c r="B136" s="26" t="s">
        <v>124</v>
      </c>
      <c r="C136" s="26" t="s">
        <v>313</v>
      </c>
      <c r="D136" s="37" t="s">
        <v>314</v>
      </c>
      <c r="E136" s="36" t="s">
        <v>122</v>
      </c>
      <c r="F136" s="20"/>
      <c r="G136" s="20"/>
      <c r="H136" s="21">
        <f t="shared" si="3"/>
        <v>0</v>
      </c>
      <c r="I136" s="22">
        <f t="shared" si="4"/>
        <v>0</v>
      </c>
    </row>
    <row r="137" spans="1:9" x14ac:dyDescent="0.2">
      <c r="A137" s="27" t="s">
        <v>315</v>
      </c>
      <c r="B137" s="26" t="s">
        <v>316</v>
      </c>
      <c r="C137" s="26" t="s">
        <v>317</v>
      </c>
      <c r="D137" s="37" t="s">
        <v>318</v>
      </c>
      <c r="E137" s="36" t="s">
        <v>25</v>
      </c>
      <c r="F137" s="20"/>
      <c r="G137" s="20"/>
      <c r="H137" s="21">
        <f t="shared" si="3"/>
        <v>0</v>
      </c>
      <c r="I137" s="22">
        <f t="shared" si="4"/>
        <v>0</v>
      </c>
    </row>
    <row r="138" spans="1:9" ht="9" customHeight="1" x14ac:dyDescent="0.2">
      <c r="A138" s="47"/>
      <c r="B138" s="32"/>
      <c r="C138" s="32"/>
      <c r="D138" s="33"/>
      <c r="E138" s="34"/>
      <c r="F138" s="34"/>
      <c r="G138" s="42"/>
      <c r="H138" s="66"/>
      <c r="I138" s="67"/>
    </row>
    <row r="139" spans="1:9" x14ac:dyDescent="0.2">
      <c r="A139" s="51" t="s">
        <v>71</v>
      </c>
      <c r="B139" s="32"/>
      <c r="C139" s="32"/>
      <c r="D139" s="45" t="s">
        <v>72</v>
      </c>
      <c r="E139" s="34"/>
      <c r="F139" s="34"/>
      <c r="G139" s="42"/>
      <c r="H139" s="43" t="s">
        <v>20</v>
      </c>
      <c r="I139" s="44">
        <f>I140+I151+I159+I163+I171+I184+I200+I206+I208</f>
        <v>0</v>
      </c>
    </row>
    <row r="140" spans="1:9" x14ac:dyDescent="0.2">
      <c r="A140" s="51" t="s">
        <v>73</v>
      </c>
      <c r="B140" s="32"/>
      <c r="C140" s="32"/>
      <c r="D140" s="45" t="s">
        <v>74</v>
      </c>
      <c r="E140" s="34"/>
      <c r="F140" s="34"/>
      <c r="G140" s="42"/>
      <c r="H140" s="43" t="s">
        <v>8</v>
      </c>
      <c r="I140" s="44">
        <f>SUM(I141:I150)</f>
        <v>0</v>
      </c>
    </row>
    <row r="141" spans="1:9" ht="38.25" x14ac:dyDescent="0.2">
      <c r="A141" s="27" t="s">
        <v>319</v>
      </c>
      <c r="B141" s="26" t="s">
        <v>15</v>
      </c>
      <c r="C141" s="26" t="s">
        <v>320</v>
      </c>
      <c r="D141" s="37" t="s">
        <v>321</v>
      </c>
      <c r="E141" s="36" t="s">
        <v>133</v>
      </c>
      <c r="F141" s="20"/>
      <c r="G141" s="20"/>
      <c r="H141" s="21">
        <f t="shared" ref="H141:H202" si="5">ROUND(G141*1.2423,2)</f>
        <v>0</v>
      </c>
      <c r="I141" s="22">
        <f t="shared" si="4"/>
        <v>0</v>
      </c>
    </row>
    <row r="142" spans="1:9" x14ac:dyDescent="0.2">
      <c r="A142" s="27" t="s">
        <v>322</v>
      </c>
      <c r="B142" s="26" t="s">
        <v>15</v>
      </c>
      <c r="C142" s="26" t="s">
        <v>153</v>
      </c>
      <c r="D142" s="37" t="s">
        <v>154</v>
      </c>
      <c r="E142" s="36" t="s">
        <v>29</v>
      </c>
      <c r="F142" s="20"/>
      <c r="G142" s="20"/>
      <c r="H142" s="21">
        <f t="shared" si="5"/>
        <v>0</v>
      </c>
      <c r="I142" s="22">
        <f t="shared" si="4"/>
        <v>0</v>
      </c>
    </row>
    <row r="143" spans="1:9" ht="51" x14ac:dyDescent="0.2">
      <c r="A143" s="27" t="s">
        <v>323</v>
      </c>
      <c r="B143" s="26" t="s">
        <v>15</v>
      </c>
      <c r="C143" s="26" t="s">
        <v>102</v>
      </c>
      <c r="D143" s="37" t="s">
        <v>103</v>
      </c>
      <c r="E143" s="36" t="s">
        <v>29</v>
      </c>
      <c r="F143" s="20"/>
      <c r="G143" s="20"/>
      <c r="H143" s="21">
        <f t="shared" si="5"/>
        <v>0</v>
      </c>
      <c r="I143" s="22">
        <f t="shared" si="4"/>
        <v>0</v>
      </c>
    </row>
    <row r="144" spans="1:9" ht="38.25" x14ac:dyDescent="0.2">
      <c r="A144" s="27" t="s">
        <v>324</v>
      </c>
      <c r="B144" s="26" t="s">
        <v>15</v>
      </c>
      <c r="C144" s="26" t="s">
        <v>105</v>
      </c>
      <c r="D144" s="37" t="s">
        <v>106</v>
      </c>
      <c r="E144" s="36" t="s">
        <v>107</v>
      </c>
      <c r="F144" s="20"/>
      <c r="G144" s="20"/>
      <c r="H144" s="21">
        <f t="shared" si="5"/>
        <v>0</v>
      </c>
      <c r="I144" s="22">
        <f t="shared" si="4"/>
        <v>0</v>
      </c>
    </row>
    <row r="145" spans="1:9" ht="25.5" x14ac:dyDescent="0.2">
      <c r="A145" s="27" t="s">
        <v>325</v>
      </c>
      <c r="B145" s="26" t="s">
        <v>15</v>
      </c>
      <c r="C145" s="26" t="s">
        <v>201</v>
      </c>
      <c r="D145" s="37" t="s">
        <v>202</v>
      </c>
      <c r="E145" s="36" t="s">
        <v>25</v>
      </c>
      <c r="F145" s="20"/>
      <c r="G145" s="20"/>
      <c r="H145" s="21">
        <f t="shared" si="5"/>
        <v>0</v>
      </c>
      <c r="I145" s="22">
        <f t="shared" si="4"/>
        <v>0</v>
      </c>
    </row>
    <row r="146" spans="1:9" ht="38.25" x14ac:dyDescent="0.2">
      <c r="A146" s="27" t="s">
        <v>326</v>
      </c>
      <c r="B146" s="26" t="s">
        <v>15</v>
      </c>
      <c r="C146" s="26" t="s">
        <v>204</v>
      </c>
      <c r="D146" s="37" t="s">
        <v>205</v>
      </c>
      <c r="E146" s="36" t="s">
        <v>25</v>
      </c>
      <c r="F146" s="20"/>
      <c r="G146" s="20"/>
      <c r="H146" s="21">
        <f t="shared" si="5"/>
        <v>0</v>
      </c>
      <c r="I146" s="22">
        <f t="shared" si="4"/>
        <v>0</v>
      </c>
    </row>
    <row r="147" spans="1:9" ht="25.5" x14ac:dyDescent="0.2">
      <c r="A147" s="27" t="s">
        <v>327</v>
      </c>
      <c r="B147" s="26" t="s">
        <v>15</v>
      </c>
      <c r="C147" s="26" t="s">
        <v>207</v>
      </c>
      <c r="D147" s="37" t="s">
        <v>208</v>
      </c>
      <c r="E147" s="36" t="s">
        <v>209</v>
      </c>
      <c r="F147" s="20"/>
      <c r="G147" s="20"/>
      <c r="H147" s="21">
        <f t="shared" si="5"/>
        <v>0</v>
      </c>
      <c r="I147" s="22">
        <f t="shared" si="4"/>
        <v>0</v>
      </c>
    </row>
    <row r="148" spans="1:9" ht="25.5" x14ac:dyDescent="0.2">
      <c r="A148" s="27" t="s">
        <v>328</v>
      </c>
      <c r="B148" s="26" t="s">
        <v>15</v>
      </c>
      <c r="C148" s="26" t="s">
        <v>211</v>
      </c>
      <c r="D148" s="37" t="s">
        <v>212</v>
      </c>
      <c r="E148" s="36" t="s">
        <v>209</v>
      </c>
      <c r="F148" s="20"/>
      <c r="G148" s="20"/>
      <c r="H148" s="21">
        <f t="shared" si="5"/>
        <v>0</v>
      </c>
      <c r="I148" s="22">
        <f t="shared" si="4"/>
        <v>0</v>
      </c>
    </row>
    <row r="149" spans="1:9" ht="25.5" x14ac:dyDescent="0.2">
      <c r="A149" s="27" t="s">
        <v>329</v>
      </c>
      <c r="B149" s="26" t="s">
        <v>15</v>
      </c>
      <c r="C149" s="26" t="s">
        <v>214</v>
      </c>
      <c r="D149" s="37" t="s">
        <v>215</v>
      </c>
      <c r="E149" s="36" t="s">
        <v>29</v>
      </c>
      <c r="F149" s="20"/>
      <c r="G149" s="20"/>
      <c r="H149" s="21">
        <f t="shared" si="5"/>
        <v>0</v>
      </c>
      <c r="I149" s="22">
        <f t="shared" si="4"/>
        <v>0</v>
      </c>
    </row>
    <row r="150" spans="1:9" ht="38.25" x14ac:dyDescent="0.2">
      <c r="A150" s="27" t="s">
        <v>330</v>
      </c>
      <c r="B150" s="26" t="s">
        <v>15</v>
      </c>
      <c r="C150" s="26" t="s">
        <v>217</v>
      </c>
      <c r="D150" s="37" t="s">
        <v>218</v>
      </c>
      <c r="E150" s="36" t="s">
        <v>29</v>
      </c>
      <c r="F150" s="20"/>
      <c r="G150" s="20"/>
      <c r="H150" s="21">
        <f t="shared" si="5"/>
        <v>0</v>
      </c>
      <c r="I150" s="22">
        <f t="shared" si="4"/>
        <v>0</v>
      </c>
    </row>
    <row r="151" spans="1:9" x14ac:dyDescent="0.2">
      <c r="A151" s="51" t="s">
        <v>75</v>
      </c>
      <c r="B151" s="32"/>
      <c r="C151" s="32"/>
      <c r="D151" s="45" t="s">
        <v>76</v>
      </c>
      <c r="E151" s="34"/>
      <c r="F151" s="34"/>
      <c r="G151" s="42"/>
      <c r="H151" s="43" t="s">
        <v>8</v>
      </c>
      <c r="I151" s="44">
        <f>SUM(I152:I158)</f>
        <v>0</v>
      </c>
    </row>
    <row r="152" spans="1:9" ht="25.5" x14ac:dyDescent="0.2">
      <c r="A152" s="27" t="s">
        <v>331</v>
      </c>
      <c r="B152" s="26" t="s">
        <v>15</v>
      </c>
      <c r="C152" s="26" t="s">
        <v>332</v>
      </c>
      <c r="D152" s="37" t="s">
        <v>333</v>
      </c>
      <c r="E152" s="36" t="s">
        <v>25</v>
      </c>
      <c r="F152" s="20"/>
      <c r="G152" s="20"/>
      <c r="H152" s="21">
        <f t="shared" si="5"/>
        <v>0</v>
      </c>
      <c r="I152" s="22">
        <f t="shared" si="4"/>
        <v>0</v>
      </c>
    </row>
    <row r="153" spans="1:9" ht="25.5" x14ac:dyDescent="0.2">
      <c r="A153" s="27" t="s">
        <v>334</v>
      </c>
      <c r="B153" s="26" t="s">
        <v>15</v>
      </c>
      <c r="C153" s="26" t="s">
        <v>207</v>
      </c>
      <c r="D153" s="37" t="s">
        <v>208</v>
      </c>
      <c r="E153" s="36" t="s">
        <v>209</v>
      </c>
      <c r="F153" s="20"/>
      <c r="G153" s="20"/>
      <c r="H153" s="21">
        <f t="shared" si="5"/>
        <v>0</v>
      </c>
      <c r="I153" s="22">
        <f t="shared" si="4"/>
        <v>0</v>
      </c>
    </row>
    <row r="154" spans="1:9" ht="25.5" x14ac:dyDescent="0.2">
      <c r="A154" s="27" t="s">
        <v>335</v>
      </c>
      <c r="B154" s="26" t="s">
        <v>15</v>
      </c>
      <c r="C154" s="26" t="s">
        <v>211</v>
      </c>
      <c r="D154" s="37" t="s">
        <v>212</v>
      </c>
      <c r="E154" s="36" t="s">
        <v>209</v>
      </c>
      <c r="F154" s="20"/>
      <c r="G154" s="20"/>
      <c r="H154" s="21">
        <f t="shared" si="5"/>
        <v>0</v>
      </c>
      <c r="I154" s="22">
        <f t="shared" si="4"/>
        <v>0</v>
      </c>
    </row>
    <row r="155" spans="1:9" ht="25.5" x14ac:dyDescent="0.2">
      <c r="A155" s="27" t="s">
        <v>336</v>
      </c>
      <c r="B155" s="26" t="s">
        <v>15</v>
      </c>
      <c r="C155" s="26" t="s">
        <v>214</v>
      </c>
      <c r="D155" s="37" t="s">
        <v>215</v>
      </c>
      <c r="E155" s="36" t="s">
        <v>29</v>
      </c>
      <c r="F155" s="20"/>
      <c r="G155" s="20"/>
      <c r="H155" s="21">
        <f t="shared" si="5"/>
        <v>0</v>
      </c>
      <c r="I155" s="22">
        <f t="shared" si="4"/>
        <v>0</v>
      </c>
    </row>
    <row r="156" spans="1:9" ht="38.25" x14ac:dyDescent="0.2">
      <c r="A156" s="27" t="s">
        <v>337</v>
      </c>
      <c r="B156" s="26" t="s">
        <v>15</v>
      </c>
      <c r="C156" s="26" t="s">
        <v>217</v>
      </c>
      <c r="D156" s="37" t="s">
        <v>218</v>
      </c>
      <c r="E156" s="36" t="s">
        <v>29</v>
      </c>
      <c r="F156" s="20"/>
      <c r="G156" s="20"/>
      <c r="H156" s="21">
        <f t="shared" si="5"/>
        <v>0</v>
      </c>
      <c r="I156" s="22">
        <f t="shared" si="4"/>
        <v>0</v>
      </c>
    </row>
    <row r="157" spans="1:9" ht="51" x14ac:dyDescent="0.2">
      <c r="A157" s="27" t="s">
        <v>338</v>
      </c>
      <c r="B157" s="26" t="s">
        <v>15</v>
      </c>
      <c r="C157" s="26" t="s">
        <v>220</v>
      </c>
      <c r="D157" s="37" t="s">
        <v>221</v>
      </c>
      <c r="E157" s="36" t="s">
        <v>25</v>
      </c>
      <c r="F157" s="20"/>
      <c r="G157" s="20"/>
      <c r="H157" s="21">
        <f t="shared" si="5"/>
        <v>0</v>
      </c>
      <c r="I157" s="22">
        <f t="shared" si="4"/>
        <v>0</v>
      </c>
    </row>
    <row r="158" spans="1:9" ht="38.25" x14ac:dyDescent="0.2">
      <c r="A158" s="27" t="s">
        <v>339</v>
      </c>
      <c r="B158" s="26" t="s">
        <v>15</v>
      </c>
      <c r="C158" s="26" t="s">
        <v>223</v>
      </c>
      <c r="D158" s="37" t="s">
        <v>224</v>
      </c>
      <c r="E158" s="36" t="s">
        <v>25</v>
      </c>
      <c r="F158" s="20"/>
      <c r="G158" s="20"/>
      <c r="H158" s="21">
        <f t="shared" si="5"/>
        <v>0</v>
      </c>
      <c r="I158" s="22">
        <f t="shared" si="4"/>
        <v>0</v>
      </c>
    </row>
    <row r="159" spans="1:9" x14ac:dyDescent="0.2">
      <c r="A159" s="51" t="s">
        <v>77</v>
      </c>
      <c r="B159" s="32"/>
      <c r="C159" s="32"/>
      <c r="D159" s="45" t="s">
        <v>78</v>
      </c>
      <c r="E159" s="34"/>
      <c r="F159" s="34"/>
      <c r="G159" s="42"/>
      <c r="H159" s="43" t="s">
        <v>8</v>
      </c>
      <c r="I159" s="44">
        <f>SUM(I160:I162)</f>
        <v>0</v>
      </c>
    </row>
    <row r="160" spans="1:9" ht="51" x14ac:dyDescent="0.2">
      <c r="A160" s="27" t="s">
        <v>340</v>
      </c>
      <c r="B160" s="26" t="s">
        <v>15</v>
      </c>
      <c r="C160" s="26" t="s">
        <v>341</v>
      </c>
      <c r="D160" s="37" t="s">
        <v>342</v>
      </c>
      <c r="E160" s="36" t="s">
        <v>122</v>
      </c>
      <c r="F160" s="20"/>
      <c r="G160" s="20"/>
      <c r="H160" s="21">
        <f t="shared" si="5"/>
        <v>0</v>
      </c>
      <c r="I160" s="22">
        <f t="shared" si="4"/>
        <v>0</v>
      </c>
    </row>
    <row r="161" spans="1:9" ht="51" x14ac:dyDescent="0.2">
      <c r="A161" s="27" t="s">
        <v>343</v>
      </c>
      <c r="B161" s="26" t="s">
        <v>15</v>
      </c>
      <c r="C161" s="26" t="s">
        <v>344</v>
      </c>
      <c r="D161" s="37" t="s">
        <v>345</v>
      </c>
      <c r="E161" s="36" t="s">
        <v>25</v>
      </c>
      <c r="F161" s="20"/>
      <c r="G161" s="20"/>
      <c r="H161" s="21">
        <f t="shared" si="5"/>
        <v>0</v>
      </c>
      <c r="I161" s="22">
        <f t="shared" si="4"/>
        <v>0</v>
      </c>
    </row>
    <row r="162" spans="1:9" ht="25.5" x14ac:dyDescent="0.2">
      <c r="A162" s="27" t="s">
        <v>346</v>
      </c>
      <c r="B162" s="26" t="s">
        <v>15</v>
      </c>
      <c r="C162" s="26" t="s">
        <v>347</v>
      </c>
      <c r="D162" s="37" t="s">
        <v>348</v>
      </c>
      <c r="E162" s="36" t="s">
        <v>133</v>
      </c>
      <c r="F162" s="20"/>
      <c r="G162" s="20"/>
      <c r="H162" s="21">
        <f t="shared" si="5"/>
        <v>0</v>
      </c>
      <c r="I162" s="22">
        <f t="shared" si="4"/>
        <v>0</v>
      </c>
    </row>
    <row r="163" spans="1:9" x14ac:dyDescent="0.2">
      <c r="A163" s="51" t="s">
        <v>79</v>
      </c>
      <c r="B163" s="32"/>
      <c r="C163" s="32"/>
      <c r="D163" s="45" t="s">
        <v>80</v>
      </c>
      <c r="E163" s="34"/>
      <c r="F163" s="34"/>
      <c r="G163" s="42"/>
      <c r="H163" s="43" t="s">
        <v>8</v>
      </c>
      <c r="I163" s="44">
        <f>SUM(I164:I170)</f>
        <v>0</v>
      </c>
    </row>
    <row r="164" spans="1:9" ht="63.75" x14ac:dyDescent="0.2">
      <c r="A164" s="27" t="s">
        <v>349</v>
      </c>
      <c r="B164" s="26" t="s">
        <v>15</v>
      </c>
      <c r="C164" s="26" t="s">
        <v>350</v>
      </c>
      <c r="D164" s="37" t="s">
        <v>351</v>
      </c>
      <c r="E164" s="36" t="s">
        <v>122</v>
      </c>
      <c r="F164" s="20"/>
      <c r="G164" s="20"/>
      <c r="H164" s="21">
        <f t="shared" si="5"/>
        <v>0</v>
      </c>
      <c r="I164" s="22">
        <f t="shared" si="4"/>
        <v>0</v>
      </c>
    </row>
    <row r="165" spans="1:9" ht="63.75" x14ac:dyDescent="0.2">
      <c r="A165" s="27" t="s">
        <v>352</v>
      </c>
      <c r="B165" s="26" t="s">
        <v>15</v>
      </c>
      <c r="C165" s="26" t="s">
        <v>353</v>
      </c>
      <c r="D165" s="37" t="s">
        <v>354</v>
      </c>
      <c r="E165" s="36" t="s">
        <v>122</v>
      </c>
      <c r="F165" s="20"/>
      <c r="G165" s="20"/>
      <c r="H165" s="21">
        <f t="shared" si="5"/>
        <v>0</v>
      </c>
      <c r="I165" s="22">
        <f t="shared" si="4"/>
        <v>0</v>
      </c>
    </row>
    <row r="166" spans="1:9" ht="63.75" x14ac:dyDescent="0.2">
      <c r="A166" s="27" t="s">
        <v>355</v>
      </c>
      <c r="B166" s="26" t="s">
        <v>15</v>
      </c>
      <c r="C166" s="26" t="s">
        <v>356</v>
      </c>
      <c r="D166" s="37" t="s">
        <v>357</v>
      </c>
      <c r="E166" s="36" t="s">
        <v>122</v>
      </c>
      <c r="F166" s="20"/>
      <c r="G166" s="20"/>
      <c r="H166" s="21">
        <f t="shared" si="5"/>
        <v>0</v>
      </c>
      <c r="I166" s="22">
        <f t="shared" si="4"/>
        <v>0</v>
      </c>
    </row>
    <row r="167" spans="1:9" ht="51" x14ac:dyDescent="0.2">
      <c r="A167" s="27" t="s">
        <v>358</v>
      </c>
      <c r="B167" s="26" t="s">
        <v>15</v>
      </c>
      <c r="C167" s="26" t="s">
        <v>359</v>
      </c>
      <c r="D167" s="37" t="s">
        <v>360</v>
      </c>
      <c r="E167" s="36" t="s">
        <v>122</v>
      </c>
      <c r="F167" s="20"/>
      <c r="G167" s="20"/>
      <c r="H167" s="21">
        <f t="shared" si="5"/>
        <v>0</v>
      </c>
      <c r="I167" s="22">
        <f t="shared" si="4"/>
        <v>0</v>
      </c>
    </row>
    <row r="168" spans="1:9" ht="51" x14ac:dyDescent="0.2">
      <c r="A168" s="27" t="s">
        <v>361</v>
      </c>
      <c r="B168" s="26" t="s">
        <v>15</v>
      </c>
      <c r="C168" s="26" t="s">
        <v>362</v>
      </c>
      <c r="D168" s="37" t="s">
        <v>363</v>
      </c>
      <c r="E168" s="36" t="s">
        <v>122</v>
      </c>
      <c r="F168" s="20"/>
      <c r="G168" s="20"/>
      <c r="H168" s="21">
        <f t="shared" si="5"/>
        <v>0</v>
      </c>
      <c r="I168" s="22">
        <f t="shared" si="4"/>
        <v>0</v>
      </c>
    </row>
    <row r="169" spans="1:9" ht="63.75" x14ac:dyDescent="0.2">
      <c r="A169" s="27" t="s">
        <v>364</v>
      </c>
      <c r="B169" s="26" t="s">
        <v>15</v>
      </c>
      <c r="C169" s="26" t="s">
        <v>365</v>
      </c>
      <c r="D169" s="37" t="s">
        <v>366</v>
      </c>
      <c r="E169" s="36" t="s">
        <v>25</v>
      </c>
      <c r="F169" s="20"/>
      <c r="G169" s="20"/>
      <c r="H169" s="21">
        <f t="shared" si="5"/>
        <v>0</v>
      </c>
      <c r="I169" s="22">
        <f t="shared" si="4"/>
        <v>0</v>
      </c>
    </row>
    <row r="170" spans="1:9" ht="25.5" x14ac:dyDescent="0.2">
      <c r="A170" s="27" t="s">
        <v>367</v>
      </c>
      <c r="B170" s="26" t="s">
        <v>15</v>
      </c>
      <c r="C170" s="26" t="s">
        <v>368</v>
      </c>
      <c r="D170" s="37" t="s">
        <v>369</v>
      </c>
      <c r="E170" s="36" t="s">
        <v>25</v>
      </c>
      <c r="F170" s="20"/>
      <c r="G170" s="20"/>
      <c r="H170" s="21">
        <f t="shared" si="5"/>
        <v>0</v>
      </c>
      <c r="I170" s="22">
        <f t="shared" si="4"/>
        <v>0</v>
      </c>
    </row>
    <row r="171" spans="1:9" x14ac:dyDescent="0.2">
      <c r="A171" s="51" t="s">
        <v>81</v>
      </c>
      <c r="B171" s="32"/>
      <c r="C171" s="32"/>
      <c r="D171" s="45" t="s">
        <v>82</v>
      </c>
      <c r="E171" s="34"/>
      <c r="F171" s="34"/>
      <c r="G171" s="42"/>
      <c r="H171" s="43" t="s">
        <v>8</v>
      </c>
      <c r="I171" s="44">
        <f>SUM(I172:I183)</f>
        <v>0</v>
      </c>
    </row>
    <row r="172" spans="1:9" ht="38.25" x14ac:dyDescent="0.2">
      <c r="A172" s="27" t="s">
        <v>370</v>
      </c>
      <c r="B172" s="26" t="s">
        <v>15</v>
      </c>
      <c r="C172" s="26" t="s">
        <v>371</v>
      </c>
      <c r="D172" s="37" t="s">
        <v>372</v>
      </c>
      <c r="E172" s="36" t="s">
        <v>133</v>
      </c>
      <c r="F172" s="20"/>
      <c r="G172" s="20"/>
      <c r="H172" s="21">
        <f t="shared" si="5"/>
        <v>0</v>
      </c>
      <c r="I172" s="22">
        <f t="shared" si="4"/>
        <v>0</v>
      </c>
    </row>
    <row r="173" spans="1:9" ht="38.25" x14ac:dyDescent="0.2">
      <c r="A173" s="27" t="s">
        <v>373</v>
      </c>
      <c r="B173" s="26" t="s">
        <v>15</v>
      </c>
      <c r="C173" s="26" t="s">
        <v>374</v>
      </c>
      <c r="D173" s="37" t="s">
        <v>375</v>
      </c>
      <c r="E173" s="36" t="s">
        <v>133</v>
      </c>
      <c r="F173" s="20"/>
      <c r="G173" s="20"/>
      <c r="H173" s="21">
        <f t="shared" si="5"/>
        <v>0</v>
      </c>
      <c r="I173" s="22">
        <f t="shared" si="4"/>
        <v>0</v>
      </c>
    </row>
    <row r="174" spans="1:9" ht="38.25" x14ac:dyDescent="0.2">
      <c r="A174" s="27" t="s">
        <v>376</v>
      </c>
      <c r="B174" s="26" t="s">
        <v>15</v>
      </c>
      <c r="C174" s="26" t="s">
        <v>377</v>
      </c>
      <c r="D174" s="37" t="s">
        <v>378</v>
      </c>
      <c r="E174" s="36" t="s">
        <v>133</v>
      </c>
      <c r="F174" s="20"/>
      <c r="G174" s="20"/>
      <c r="H174" s="21">
        <f t="shared" si="5"/>
        <v>0</v>
      </c>
      <c r="I174" s="22">
        <f t="shared" si="4"/>
        <v>0</v>
      </c>
    </row>
    <row r="175" spans="1:9" ht="51" x14ac:dyDescent="0.2">
      <c r="A175" s="27" t="s">
        <v>379</v>
      </c>
      <c r="B175" s="26" t="s">
        <v>15</v>
      </c>
      <c r="C175" s="26" t="s">
        <v>380</v>
      </c>
      <c r="D175" s="37" t="s">
        <v>381</v>
      </c>
      <c r="E175" s="36" t="s">
        <v>122</v>
      </c>
      <c r="F175" s="20"/>
      <c r="G175" s="20"/>
      <c r="H175" s="21">
        <f t="shared" si="5"/>
        <v>0</v>
      </c>
      <c r="I175" s="22">
        <f t="shared" si="4"/>
        <v>0</v>
      </c>
    </row>
    <row r="176" spans="1:9" ht="38.25" x14ac:dyDescent="0.2">
      <c r="A176" s="27" t="s">
        <v>382</v>
      </c>
      <c r="B176" s="26" t="s">
        <v>15</v>
      </c>
      <c r="C176" s="26" t="s">
        <v>383</v>
      </c>
      <c r="D176" s="37" t="s">
        <v>384</v>
      </c>
      <c r="E176" s="36" t="s">
        <v>122</v>
      </c>
      <c r="F176" s="20"/>
      <c r="G176" s="20"/>
      <c r="H176" s="21">
        <f t="shared" si="5"/>
        <v>0</v>
      </c>
      <c r="I176" s="22">
        <f t="shared" si="4"/>
        <v>0</v>
      </c>
    </row>
    <row r="177" spans="1:9" ht="38.25" x14ac:dyDescent="0.2">
      <c r="A177" s="27" t="s">
        <v>385</v>
      </c>
      <c r="B177" s="26" t="s">
        <v>15</v>
      </c>
      <c r="C177" s="26" t="s">
        <v>386</v>
      </c>
      <c r="D177" s="37" t="s">
        <v>387</v>
      </c>
      <c r="E177" s="36" t="s">
        <v>122</v>
      </c>
      <c r="F177" s="20"/>
      <c r="G177" s="20"/>
      <c r="H177" s="21">
        <f t="shared" si="5"/>
        <v>0</v>
      </c>
      <c r="I177" s="22">
        <f t="shared" si="4"/>
        <v>0</v>
      </c>
    </row>
    <row r="178" spans="1:9" ht="38.25" x14ac:dyDescent="0.2">
      <c r="A178" s="27" t="s">
        <v>388</v>
      </c>
      <c r="B178" s="26" t="s">
        <v>15</v>
      </c>
      <c r="C178" s="26" t="s">
        <v>383</v>
      </c>
      <c r="D178" s="37" t="s">
        <v>384</v>
      </c>
      <c r="E178" s="36" t="s">
        <v>122</v>
      </c>
      <c r="F178" s="20"/>
      <c r="G178" s="20"/>
      <c r="H178" s="21">
        <f t="shared" si="5"/>
        <v>0</v>
      </c>
      <c r="I178" s="22">
        <f t="shared" si="4"/>
        <v>0</v>
      </c>
    </row>
    <row r="179" spans="1:9" ht="25.5" x14ac:dyDescent="0.2">
      <c r="A179" s="27" t="s">
        <v>389</v>
      </c>
      <c r="B179" s="26" t="s">
        <v>15</v>
      </c>
      <c r="C179" s="26" t="s">
        <v>390</v>
      </c>
      <c r="D179" s="37" t="s">
        <v>391</v>
      </c>
      <c r="E179" s="36" t="s">
        <v>122</v>
      </c>
      <c r="F179" s="20"/>
      <c r="G179" s="20"/>
      <c r="H179" s="21">
        <f t="shared" si="5"/>
        <v>0</v>
      </c>
      <c r="I179" s="22">
        <f t="shared" si="4"/>
        <v>0</v>
      </c>
    </row>
    <row r="180" spans="1:9" ht="25.5" x14ac:dyDescent="0.2">
      <c r="A180" s="27" t="s">
        <v>392</v>
      </c>
      <c r="B180" s="26" t="s">
        <v>15</v>
      </c>
      <c r="C180" s="26" t="s">
        <v>393</v>
      </c>
      <c r="D180" s="37" t="s">
        <v>394</v>
      </c>
      <c r="E180" s="36" t="s">
        <v>122</v>
      </c>
      <c r="F180" s="20"/>
      <c r="G180" s="20"/>
      <c r="H180" s="21">
        <f t="shared" si="5"/>
        <v>0</v>
      </c>
      <c r="I180" s="22">
        <f t="shared" si="4"/>
        <v>0</v>
      </c>
    </row>
    <row r="181" spans="1:9" ht="25.5" x14ac:dyDescent="0.2">
      <c r="A181" s="27" t="s">
        <v>395</v>
      </c>
      <c r="B181" s="26" t="s">
        <v>15</v>
      </c>
      <c r="C181" s="26" t="s">
        <v>396</v>
      </c>
      <c r="D181" s="37" t="s">
        <v>397</v>
      </c>
      <c r="E181" s="36" t="s">
        <v>122</v>
      </c>
      <c r="F181" s="20"/>
      <c r="G181" s="20"/>
      <c r="H181" s="21">
        <f t="shared" si="5"/>
        <v>0</v>
      </c>
      <c r="I181" s="22">
        <f t="shared" si="4"/>
        <v>0</v>
      </c>
    </row>
    <row r="182" spans="1:9" ht="25.5" x14ac:dyDescent="0.2">
      <c r="A182" s="27" t="s">
        <v>398</v>
      </c>
      <c r="B182" s="26" t="s">
        <v>15</v>
      </c>
      <c r="C182" s="26" t="s">
        <v>399</v>
      </c>
      <c r="D182" s="37" t="s">
        <v>400</v>
      </c>
      <c r="E182" s="36" t="s">
        <v>122</v>
      </c>
      <c r="F182" s="20"/>
      <c r="G182" s="20"/>
      <c r="H182" s="21">
        <f t="shared" si="5"/>
        <v>0</v>
      </c>
      <c r="I182" s="22">
        <f t="shared" si="4"/>
        <v>0</v>
      </c>
    </row>
    <row r="183" spans="1:9" ht="25.5" x14ac:dyDescent="0.2">
      <c r="A183" s="27" t="s">
        <v>401</v>
      </c>
      <c r="B183" s="26" t="s">
        <v>15</v>
      </c>
      <c r="C183" s="26" t="s">
        <v>402</v>
      </c>
      <c r="D183" s="37" t="s">
        <v>403</v>
      </c>
      <c r="E183" s="36" t="s">
        <v>122</v>
      </c>
      <c r="F183" s="20"/>
      <c r="G183" s="20"/>
      <c r="H183" s="21">
        <f t="shared" si="5"/>
        <v>0</v>
      </c>
      <c r="I183" s="22">
        <f t="shared" si="4"/>
        <v>0</v>
      </c>
    </row>
    <row r="184" spans="1:9" x14ac:dyDescent="0.2">
      <c r="A184" s="51" t="s">
        <v>83</v>
      </c>
      <c r="B184" s="32"/>
      <c r="C184" s="32"/>
      <c r="D184" s="45" t="s">
        <v>50</v>
      </c>
      <c r="E184" s="34"/>
      <c r="F184" s="34"/>
      <c r="G184" s="42"/>
      <c r="H184" s="43" t="s">
        <v>8</v>
      </c>
      <c r="I184" s="44">
        <f>SUM(I185:I199)</f>
        <v>0</v>
      </c>
    </row>
    <row r="185" spans="1:9" ht="38.25" x14ac:dyDescent="0.2">
      <c r="A185" s="27" t="s">
        <v>404</v>
      </c>
      <c r="B185" s="26" t="s">
        <v>15</v>
      </c>
      <c r="C185" s="26" t="s">
        <v>165</v>
      </c>
      <c r="D185" s="37" t="s">
        <v>166</v>
      </c>
      <c r="E185" s="36" t="s">
        <v>133</v>
      </c>
      <c r="F185" s="20"/>
      <c r="G185" s="20"/>
      <c r="H185" s="21">
        <f t="shared" si="5"/>
        <v>0</v>
      </c>
      <c r="I185" s="22">
        <f t="shared" si="4"/>
        <v>0</v>
      </c>
    </row>
    <row r="186" spans="1:9" ht="38.25" x14ac:dyDescent="0.2">
      <c r="A186" s="27" t="s">
        <v>405</v>
      </c>
      <c r="B186" s="26" t="s">
        <v>15</v>
      </c>
      <c r="C186" s="26" t="s">
        <v>406</v>
      </c>
      <c r="D186" s="37" t="s">
        <v>407</v>
      </c>
      <c r="E186" s="36" t="s">
        <v>133</v>
      </c>
      <c r="F186" s="20"/>
      <c r="G186" s="20"/>
      <c r="H186" s="21">
        <f t="shared" si="5"/>
        <v>0</v>
      </c>
      <c r="I186" s="22">
        <f t="shared" si="4"/>
        <v>0</v>
      </c>
    </row>
    <row r="187" spans="1:9" ht="25.5" x14ac:dyDescent="0.2">
      <c r="A187" s="27" t="s">
        <v>408</v>
      </c>
      <c r="B187" s="26" t="s">
        <v>15</v>
      </c>
      <c r="C187" s="26" t="s">
        <v>409</v>
      </c>
      <c r="D187" s="37" t="s">
        <v>410</v>
      </c>
      <c r="E187" s="36" t="s">
        <v>122</v>
      </c>
      <c r="F187" s="20"/>
      <c r="G187" s="20"/>
      <c r="H187" s="21">
        <f t="shared" si="5"/>
        <v>0</v>
      </c>
      <c r="I187" s="22">
        <f t="shared" si="4"/>
        <v>0</v>
      </c>
    </row>
    <row r="188" spans="1:9" ht="25.5" x14ac:dyDescent="0.2">
      <c r="A188" s="27" t="s">
        <v>411</v>
      </c>
      <c r="B188" s="26" t="s">
        <v>15</v>
      </c>
      <c r="C188" s="26" t="s">
        <v>412</v>
      </c>
      <c r="D188" s="37" t="s">
        <v>413</v>
      </c>
      <c r="E188" s="36" t="s">
        <v>122</v>
      </c>
      <c r="F188" s="20"/>
      <c r="G188" s="20"/>
      <c r="H188" s="21">
        <f t="shared" si="5"/>
        <v>0</v>
      </c>
      <c r="I188" s="22">
        <f t="shared" si="4"/>
        <v>0</v>
      </c>
    </row>
    <row r="189" spans="1:9" ht="38.25" x14ac:dyDescent="0.2">
      <c r="A189" s="27" t="s">
        <v>414</v>
      </c>
      <c r="B189" s="26" t="s">
        <v>15</v>
      </c>
      <c r="C189" s="26" t="s">
        <v>415</v>
      </c>
      <c r="D189" s="37" t="s">
        <v>416</v>
      </c>
      <c r="E189" s="36" t="s">
        <v>133</v>
      </c>
      <c r="F189" s="20"/>
      <c r="G189" s="20"/>
      <c r="H189" s="21">
        <f t="shared" si="5"/>
        <v>0</v>
      </c>
      <c r="I189" s="22">
        <f t="shared" si="4"/>
        <v>0</v>
      </c>
    </row>
    <row r="190" spans="1:9" ht="38.25" x14ac:dyDescent="0.2">
      <c r="A190" s="27" t="s">
        <v>417</v>
      </c>
      <c r="B190" s="26" t="s">
        <v>15</v>
      </c>
      <c r="C190" s="26" t="s">
        <v>418</v>
      </c>
      <c r="D190" s="37" t="s">
        <v>419</v>
      </c>
      <c r="E190" s="36" t="s">
        <v>133</v>
      </c>
      <c r="F190" s="20"/>
      <c r="G190" s="20"/>
      <c r="H190" s="21">
        <f t="shared" si="5"/>
        <v>0</v>
      </c>
      <c r="I190" s="22">
        <f t="shared" si="4"/>
        <v>0</v>
      </c>
    </row>
    <row r="191" spans="1:9" ht="38.25" x14ac:dyDescent="0.2">
      <c r="A191" s="27" t="s">
        <v>420</v>
      </c>
      <c r="B191" s="26" t="s">
        <v>15</v>
      </c>
      <c r="C191" s="26" t="s">
        <v>421</v>
      </c>
      <c r="D191" s="37" t="s">
        <v>422</v>
      </c>
      <c r="E191" s="36" t="s">
        <v>133</v>
      </c>
      <c r="F191" s="20"/>
      <c r="G191" s="20"/>
      <c r="H191" s="21">
        <f t="shared" si="5"/>
        <v>0</v>
      </c>
      <c r="I191" s="22">
        <f t="shared" si="4"/>
        <v>0</v>
      </c>
    </row>
    <row r="192" spans="1:9" ht="38.25" x14ac:dyDescent="0.2">
      <c r="A192" s="27" t="s">
        <v>423</v>
      </c>
      <c r="B192" s="26" t="s">
        <v>15</v>
      </c>
      <c r="C192" s="26" t="s">
        <v>424</v>
      </c>
      <c r="D192" s="37" t="s">
        <v>425</v>
      </c>
      <c r="E192" s="36" t="s">
        <v>122</v>
      </c>
      <c r="F192" s="20"/>
      <c r="G192" s="20"/>
      <c r="H192" s="21">
        <f t="shared" si="5"/>
        <v>0</v>
      </c>
      <c r="I192" s="22">
        <f t="shared" si="4"/>
        <v>0</v>
      </c>
    </row>
    <row r="193" spans="1:9" ht="51" x14ac:dyDescent="0.2">
      <c r="A193" s="27" t="s">
        <v>426</v>
      </c>
      <c r="B193" s="26" t="s">
        <v>124</v>
      </c>
      <c r="C193" s="26" t="s">
        <v>427</v>
      </c>
      <c r="D193" s="37" t="s">
        <v>428</v>
      </c>
      <c r="E193" s="36" t="s">
        <v>122</v>
      </c>
      <c r="F193" s="20"/>
      <c r="G193" s="20"/>
      <c r="H193" s="21">
        <f t="shared" si="5"/>
        <v>0</v>
      </c>
      <c r="I193" s="22">
        <f t="shared" si="4"/>
        <v>0</v>
      </c>
    </row>
    <row r="194" spans="1:9" ht="38.25" x14ac:dyDescent="0.2">
      <c r="A194" s="27" t="s">
        <v>429</v>
      </c>
      <c r="B194" s="26" t="s">
        <v>15</v>
      </c>
      <c r="C194" s="26" t="s">
        <v>430</v>
      </c>
      <c r="D194" s="37" t="s">
        <v>431</v>
      </c>
      <c r="E194" s="36" t="s">
        <v>122</v>
      </c>
      <c r="F194" s="20"/>
      <c r="G194" s="20"/>
      <c r="H194" s="21">
        <f t="shared" si="5"/>
        <v>0</v>
      </c>
      <c r="I194" s="22">
        <f t="shared" si="4"/>
        <v>0</v>
      </c>
    </row>
    <row r="195" spans="1:9" ht="38.25" x14ac:dyDescent="0.2">
      <c r="A195" s="27" t="s">
        <v>432</v>
      </c>
      <c r="B195" s="26" t="s">
        <v>15</v>
      </c>
      <c r="C195" s="26" t="s">
        <v>433</v>
      </c>
      <c r="D195" s="37" t="s">
        <v>434</v>
      </c>
      <c r="E195" s="36" t="s">
        <v>122</v>
      </c>
      <c r="F195" s="20"/>
      <c r="G195" s="20"/>
      <c r="H195" s="21">
        <f t="shared" si="5"/>
        <v>0</v>
      </c>
      <c r="I195" s="22">
        <f t="shared" si="4"/>
        <v>0</v>
      </c>
    </row>
    <row r="196" spans="1:9" ht="51" x14ac:dyDescent="0.2">
      <c r="A196" s="27" t="s">
        <v>435</v>
      </c>
      <c r="B196" s="26" t="s">
        <v>15</v>
      </c>
      <c r="C196" s="26" t="s">
        <v>436</v>
      </c>
      <c r="D196" s="37" t="s">
        <v>437</v>
      </c>
      <c r="E196" s="36" t="s">
        <v>122</v>
      </c>
      <c r="F196" s="20"/>
      <c r="G196" s="20"/>
      <c r="H196" s="21">
        <f t="shared" si="5"/>
        <v>0</v>
      </c>
      <c r="I196" s="22">
        <f t="shared" ref="I196:I209" si="6">ROUND(H196*F196,2)</f>
        <v>0</v>
      </c>
    </row>
    <row r="197" spans="1:9" ht="51" x14ac:dyDescent="0.2">
      <c r="A197" s="27" t="s">
        <v>438</v>
      </c>
      <c r="B197" s="26" t="s">
        <v>15</v>
      </c>
      <c r="C197" s="26" t="s">
        <v>439</v>
      </c>
      <c r="D197" s="37" t="s">
        <v>440</v>
      </c>
      <c r="E197" s="36" t="s">
        <v>122</v>
      </c>
      <c r="F197" s="20"/>
      <c r="G197" s="20"/>
      <c r="H197" s="21">
        <f t="shared" si="5"/>
        <v>0</v>
      </c>
      <c r="I197" s="22">
        <f t="shared" si="6"/>
        <v>0</v>
      </c>
    </row>
    <row r="198" spans="1:9" ht="25.5" x14ac:dyDescent="0.2">
      <c r="A198" s="27" t="s">
        <v>441</v>
      </c>
      <c r="B198" s="26" t="s">
        <v>15</v>
      </c>
      <c r="C198" s="26" t="s">
        <v>442</v>
      </c>
      <c r="D198" s="37" t="s">
        <v>443</v>
      </c>
      <c r="E198" s="36" t="s">
        <v>122</v>
      </c>
      <c r="F198" s="20"/>
      <c r="G198" s="20"/>
      <c r="H198" s="21">
        <f t="shared" si="5"/>
        <v>0</v>
      </c>
      <c r="I198" s="22">
        <f t="shared" si="6"/>
        <v>0</v>
      </c>
    </row>
    <row r="199" spans="1:9" ht="63.75" x14ac:dyDescent="0.2">
      <c r="A199" s="27" t="s">
        <v>444</v>
      </c>
      <c r="B199" s="26" t="s">
        <v>15</v>
      </c>
      <c r="C199" s="26" t="s">
        <v>445</v>
      </c>
      <c r="D199" s="37" t="s">
        <v>446</v>
      </c>
      <c r="E199" s="36" t="s">
        <v>122</v>
      </c>
      <c r="F199" s="20"/>
      <c r="G199" s="20"/>
      <c r="H199" s="21">
        <f t="shared" si="5"/>
        <v>0</v>
      </c>
      <c r="I199" s="22">
        <f t="shared" si="6"/>
        <v>0</v>
      </c>
    </row>
    <row r="200" spans="1:9" x14ac:dyDescent="0.2">
      <c r="A200" s="51" t="s">
        <v>84</v>
      </c>
      <c r="B200" s="32"/>
      <c r="C200" s="32"/>
      <c r="D200" s="45" t="s">
        <v>85</v>
      </c>
      <c r="E200" s="34"/>
      <c r="F200" s="34"/>
      <c r="G200" s="42"/>
      <c r="H200" s="43" t="s">
        <v>8</v>
      </c>
      <c r="I200" s="44">
        <f>SUM(I201:I205)</f>
        <v>0</v>
      </c>
    </row>
    <row r="201" spans="1:9" ht="51" x14ac:dyDescent="0.2">
      <c r="A201" s="27" t="s">
        <v>447</v>
      </c>
      <c r="B201" s="26" t="s">
        <v>15</v>
      </c>
      <c r="C201" s="26" t="s">
        <v>189</v>
      </c>
      <c r="D201" s="37" t="s">
        <v>190</v>
      </c>
      <c r="E201" s="36" t="s">
        <v>25</v>
      </c>
      <c r="F201" s="20"/>
      <c r="G201" s="20"/>
      <c r="H201" s="21">
        <f t="shared" si="5"/>
        <v>0</v>
      </c>
      <c r="I201" s="22">
        <f t="shared" si="6"/>
        <v>0</v>
      </c>
    </row>
    <row r="202" spans="1:9" ht="51" x14ac:dyDescent="0.2">
      <c r="A202" s="27" t="s">
        <v>448</v>
      </c>
      <c r="B202" s="26" t="s">
        <v>15</v>
      </c>
      <c r="C202" s="26" t="s">
        <v>449</v>
      </c>
      <c r="D202" s="37" t="s">
        <v>450</v>
      </c>
      <c r="E202" s="36" t="s">
        <v>25</v>
      </c>
      <c r="F202" s="20"/>
      <c r="G202" s="20"/>
      <c r="H202" s="21">
        <f t="shared" si="5"/>
        <v>0</v>
      </c>
      <c r="I202" s="22">
        <f t="shared" si="6"/>
        <v>0</v>
      </c>
    </row>
    <row r="203" spans="1:9" ht="38.25" x14ac:dyDescent="0.2">
      <c r="A203" s="27" t="s">
        <v>451</v>
      </c>
      <c r="B203" s="26" t="s">
        <v>15</v>
      </c>
      <c r="C203" s="26" t="s">
        <v>452</v>
      </c>
      <c r="D203" s="37" t="s">
        <v>453</v>
      </c>
      <c r="E203" s="36" t="s">
        <v>25</v>
      </c>
      <c r="F203" s="20"/>
      <c r="G203" s="20"/>
      <c r="H203" s="21">
        <f t="shared" ref="H203:H209" si="7">ROUND(G203*1.2423,2)</f>
        <v>0</v>
      </c>
      <c r="I203" s="22">
        <f t="shared" si="6"/>
        <v>0</v>
      </c>
    </row>
    <row r="204" spans="1:9" ht="38.25" x14ac:dyDescent="0.2">
      <c r="A204" s="27" t="s">
        <v>454</v>
      </c>
      <c r="B204" s="26" t="s">
        <v>15</v>
      </c>
      <c r="C204" s="26" t="s">
        <v>455</v>
      </c>
      <c r="D204" s="37" t="s">
        <v>456</v>
      </c>
      <c r="E204" s="36" t="s">
        <v>25</v>
      </c>
      <c r="F204" s="20"/>
      <c r="G204" s="20"/>
      <c r="H204" s="21">
        <f t="shared" si="7"/>
        <v>0</v>
      </c>
      <c r="I204" s="22">
        <f t="shared" si="6"/>
        <v>0</v>
      </c>
    </row>
    <row r="205" spans="1:9" ht="25.5" x14ac:dyDescent="0.2">
      <c r="A205" s="27" t="s">
        <v>457</v>
      </c>
      <c r="B205" s="26" t="s">
        <v>15</v>
      </c>
      <c r="C205" s="26" t="s">
        <v>458</v>
      </c>
      <c r="D205" s="37" t="s">
        <v>459</v>
      </c>
      <c r="E205" s="36" t="s">
        <v>29</v>
      </c>
      <c r="F205" s="20"/>
      <c r="G205" s="20"/>
      <c r="H205" s="21">
        <f t="shared" si="7"/>
        <v>0</v>
      </c>
      <c r="I205" s="22">
        <f t="shared" si="6"/>
        <v>0</v>
      </c>
    </row>
    <row r="206" spans="1:9" x14ac:dyDescent="0.2">
      <c r="A206" s="51" t="s">
        <v>86</v>
      </c>
      <c r="B206" s="32"/>
      <c r="C206" s="32"/>
      <c r="D206" s="45" t="s">
        <v>87</v>
      </c>
      <c r="E206" s="34"/>
      <c r="F206" s="34"/>
      <c r="G206" s="42"/>
      <c r="H206" s="43" t="s">
        <v>8</v>
      </c>
      <c r="I206" s="44">
        <f>SUM(I207:I207)</f>
        <v>0</v>
      </c>
    </row>
    <row r="207" spans="1:9" ht="25.5" x14ac:dyDescent="0.2">
      <c r="A207" s="27" t="s">
        <v>460</v>
      </c>
      <c r="B207" s="26" t="s">
        <v>15</v>
      </c>
      <c r="C207" s="26" t="s">
        <v>195</v>
      </c>
      <c r="D207" s="37" t="s">
        <v>196</v>
      </c>
      <c r="E207" s="36" t="s">
        <v>25</v>
      </c>
      <c r="F207" s="20"/>
      <c r="G207" s="20"/>
      <c r="H207" s="21">
        <f t="shared" si="7"/>
        <v>0</v>
      </c>
      <c r="I207" s="22">
        <f t="shared" si="6"/>
        <v>0</v>
      </c>
    </row>
    <row r="208" spans="1:9" x14ac:dyDescent="0.2">
      <c r="A208" s="51" t="s">
        <v>88</v>
      </c>
      <c r="B208" s="32"/>
      <c r="C208" s="32"/>
      <c r="D208" s="45" t="s">
        <v>70</v>
      </c>
      <c r="E208" s="34"/>
      <c r="F208" s="34"/>
      <c r="G208" s="42"/>
      <c r="H208" s="43" t="s">
        <v>8</v>
      </c>
      <c r="I208" s="44">
        <f>SUM(I209)</f>
        <v>0</v>
      </c>
    </row>
    <row r="209" spans="1:9" ht="38.25" x14ac:dyDescent="0.2">
      <c r="A209" s="59" t="s">
        <v>461</v>
      </c>
      <c r="B209" s="60" t="s">
        <v>15</v>
      </c>
      <c r="C209" s="60" t="s">
        <v>462</v>
      </c>
      <c r="D209" s="61" t="s">
        <v>463</v>
      </c>
      <c r="E209" s="62" t="s">
        <v>122</v>
      </c>
      <c r="F209" s="63"/>
      <c r="G209" s="63"/>
      <c r="H209" s="64">
        <f t="shared" si="7"/>
        <v>0</v>
      </c>
      <c r="I209" s="65">
        <f t="shared" si="6"/>
        <v>0</v>
      </c>
    </row>
  </sheetData>
  <autoFilter ref="A7:I209" xr:uid="{00000000-0001-0000-0100-000000000000}"/>
  <mergeCells count="4">
    <mergeCell ref="D1:I1"/>
    <mergeCell ref="D2:I2"/>
    <mergeCell ref="D3:I3"/>
    <mergeCell ref="G6:I6"/>
  </mergeCells>
  <printOptions horizontalCentered="1"/>
  <pageMargins left="0.43" right="0.12" top="0.12" bottom="0.12" header="0.31" footer="0.31"/>
  <pageSetup paperSize="9" scale="6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1818D-C976-42B3-99BD-BC86763B9040}">
  <dimension ref="A1:B76"/>
  <sheetViews>
    <sheetView workbookViewId="0">
      <selection activeCell="A14" sqref="A14:XFD14"/>
    </sheetView>
  </sheetViews>
  <sheetFormatPr defaultRowHeight="12.75" x14ac:dyDescent="0.2"/>
  <cols>
    <col min="2" max="2" width="14.28515625" bestFit="1" customWidth="1"/>
  </cols>
  <sheetData>
    <row r="1" spans="1:2" x14ac:dyDescent="0.2">
      <c r="A1" s="43" t="s">
        <v>21</v>
      </c>
      <c r="B1" s="44">
        <v>752459.77</v>
      </c>
    </row>
    <row r="2" spans="1:2" x14ac:dyDescent="0.2">
      <c r="A2" s="43"/>
      <c r="B2" s="44"/>
    </row>
    <row r="3" spans="1:2" x14ac:dyDescent="0.2">
      <c r="A3" s="43"/>
      <c r="B3" s="44"/>
    </row>
    <row r="4" spans="1:2" x14ac:dyDescent="0.2">
      <c r="A4" s="43" t="s">
        <v>8</v>
      </c>
      <c r="B4" s="44">
        <v>39492.26</v>
      </c>
    </row>
    <row r="5" spans="1:2" x14ac:dyDescent="0.2">
      <c r="A5" s="43"/>
      <c r="B5" s="44"/>
    </row>
    <row r="6" spans="1:2" x14ac:dyDescent="0.2">
      <c r="A6" s="43"/>
      <c r="B6" s="44"/>
    </row>
    <row r="7" spans="1:2" x14ac:dyDescent="0.2">
      <c r="A7" s="43" t="s">
        <v>8</v>
      </c>
      <c r="B7" s="44">
        <v>51126.759999999995</v>
      </c>
    </row>
    <row r="8" spans="1:2" x14ac:dyDescent="0.2">
      <c r="A8" s="43"/>
      <c r="B8" s="44"/>
    </row>
    <row r="9" spans="1:2" x14ac:dyDescent="0.2">
      <c r="A9" s="43"/>
      <c r="B9" s="44"/>
    </row>
    <row r="10" spans="1:2" x14ac:dyDescent="0.2">
      <c r="A10" s="43" t="s">
        <v>8</v>
      </c>
      <c r="B10" s="44">
        <v>80982.89</v>
      </c>
    </row>
    <row r="11" spans="1:2" x14ac:dyDescent="0.2">
      <c r="A11" s="43"/>
      <c r="B11" s="44"/>
    </row>
    <row r="12" spans="1:2" x14ac:dyDescent="0.2">
      <c r="A12" s="43"/>
      <c r="B12" s="44"/>
    </row>
    <row r="13" spans="1:2" x14ac:dyDescent="0.2">
      <c r="A13" s="43" t="s">
        <v>8</v>
      </c>
      <c r="B13" s="44">
        <v>19539.760000000002</v>
      </c>
    </row>
    <row r="14" spans="1:2" x14ac:dyDescent="0.2">
      <c r="A14" s="43"/>
      <c r="B14" s="44"/>
    </row>
    <row r="15" spans="1:2" x14ac:dyDescent="0.2">
      <c r="A15" s="43"/>
      <c r="B15" s="44"/>
    </row>
    <row r="16" spans="1:2" x14ac:dyDescent="0.2">
      <c r="A16" s="43" t="s">
        <v>8</v>
      </c>
      <c r="B16" s="44">
        <v>5719.94</v>
      </c>
    </row>
    <row r="17" spans="1:2" x14ac:dyDescent="0.2">
      <c r="A17" s="43"/>
      <c r="B17" s="44"/>
    </row>
    <row r="18" spans="1:2" x14ac:dyDescent="0.2">
      <c r="A18" s="43"/>
      <c r="B18" s="44"/>
    </row>
    <row r="19" spans="1:2" x14ac:dyDescent="0.2">
      <c r="A19" s="43" t="s">
        <v>8</v>
      </c>
      <c r="B19" s="44">
        <v>86542.550000000017</v>
      </c>
    </row>
    <row r="20" spans="1:2" x14ac:dyDescent="0.2">
      <c r="A20" s="43"/>
      <c r="B20" s="44"/>
    </row>
    <row r="21" spans="1:2" x14ac:dyDescent="0.2">
      <c r="A21" s="43"/>
      <c r="B21" s="44"/>
    </row>
    <row r="22" spans="1:2" x14ac:dyDescent="0.2">
      <c r="A22" s="43" t="s">
        <v>8</v>
      </c>
      <c r="B22" s="44">
        <v>289531.67</v>
      </c>
    </row>
    <row r="23" spans="1:2" x14ac:dyDescent="0.2">
      <c r="A23" s="43"/>
      <c r="B23" s="44"/>
    </row>
    <row r="24" spans="1:2" x14ac:dyDescent="0.2">
      <c r="A24" s="43"/>
      <c r="B24" s="44"/>
    </row>
    <row r="25" spans="1:2" x14ac:dyDescent="0.2">
      <c r="A25" s="43" t="s">
        <v>8</v>
      </c>
      <c r="B25" s="44">
        <v>122106.2</v>
      </c>
    </row>
    <row r="26" spans="1:2" x14ac:dyDescent="0.2">
      <c r="A26" s="43"/>
      <c r="B26" s="44"/>
    </row>
    <row r="27" spans="1:2" x14ac:dyDescent="0.2">
      <c r="A27" s="43"/>
      <c r="B27" s="44"/>
    </row>
    <row r="28" spans="1:2" x14ac:dyDescent="0.2">
      <c r="A28" s="43" t="s">
        <v>8</v>
      </c>
      <c r="B28" s="44">
        <v>57417.740000000005</v>
      </c>
    </row>
    <row r="29" spans="1:2" x14ac:dyDescent="0.2">
      <c r="A29" s="43"/>
      <c r="B29" s="44"/>
    </row>
    <row r="30" spans="1:2" x14ac:dyDescent="0.2">
      <c r="A30" s="43"/>
      <c r="B30" s="44"/>
    </row>
    <row r="31" spans="1:2" x14ac:dyDescent="0.2">
      <c r="A31" s="43" t="s">
        <v>19</v>
      </c>
      <c r="B31" s="44">
        <v>816438.12</v>
      </c>
    </row>
    <row r="32" spans="1:2" x14ac:dyDescent="0.2">
      <c r="A32" s="43"/>
      <c r="B32" s="44"/>
    </row>
    <row r="33" spans="1:2" x14ac:dyDescent="0.2">
      <c r="A33" s="43"/>
      <c r="B33" s="44"/>
    </row>
    <row r="34" spans="1:2" x14ac:dyDescent="0.2">
      <c r="A34" s="43" t="s">
        <v>8</v>
      </c>
      <c r="B34" s="44">
        <v>493563.26</v>
      </c>
    </row>
    <row r="35" spans="1:2" x14ac:dyDescent="0.2">
      <c r="A35" s="43"/>
      <c r="B35" s="44"/>
    </row>
    <row r="36" spans="1:2" x14ac:dyDescent="0.2">
      <c r="A36" s="43"/>
      <c r="B36" s="44"/>
    </row>
    <row r="37" spans="1:2" x14ac:dyDescent="0.2">
      <c r="A37" s="43" t="s">
        <v>8</v>
      </c>
      <c r="B37" s="44">
        <v>228628.69</v>
      </c>
    </row>
    <row r="38" spans="1:2" x14ac:dyDescent="0.2">
      <c r="A38" s="43"/>
      <c r="B38" s="44"/>
    </row>
    <row r="39" spans="1:2" x14ac:dyDescent="0.2">
      <c r="A39" s="43"/>
      <c r="B39" s="44"/>
    </row>
    <row r="40" spans="1:2" x14ac:dyDescent="0.2">
      <c r="A40" s="43" t="s">
        <v>8</v>
      </c>
      <c r="B40" s="44">
        <v>15259.02</v>
      </c>
    </row>
    <row r="41" spans="1:2" x14ac:dyDescent="0.2">
      <c r="A41" s="43"/>
      <c r="B41" s="44"/>
    </row>
    <row r="42" spans="1:2" x14ac:dyDescent="0.2">
      <c r="A42" s="43"/>
      <c r="B42" s="44"/>
    </row>
    <row r="43" spans="1:2" x14ac:dyDescent="0.2">
      <c r="A43" s="43" t="s">
        <v>8</v>
      </c>
      <c r="B43" s="44">
        <v>46677.289999999994</v>
      </c>
    </row>
    <row r="44" spans="1:2" x14ac:dyDescent="0.2">
      <c r="A44" s="43"/>
      <c r="B44" s="44"/>
    </row>
    <row r="45" spans="1:2" x14ac:dyDescent="0.2">
      <c r="A45" s="43"/>
      <c r="B45" s="44"/>
    </row>
    <row r="46" spans="1:2" x14ac:dyDescent="0.2">
      <c r="A46" s="43" t="s">
        <v>8</v>
      </c>
      <c r="B46" s="44">
        <v>32309.86</v>
      </c>
    </row>
    <row r="47" spans="1:2" x14ac:dyDescent="0.2">
      <c r="A47" s="43"/>
      <c r="B47" s="44"/>
    </row>
    <row r="48" spans="1:2" x14ac:dyDescent="0.2">
      <c r="A48" s="43"/>
      <c r="B48" s="44"/>
    </row>
    <row r="49" spans="1:2" x14ac:dyDescent="0.2">
      <c r="A49" s="43" t="s">
        <v>20</v>
      </c>
      <c r="B49" s="44">
        <v>191246.49</v>
      </c>
    </row>
    <row r="50" spans="1:2" x14ac:dyDescent="0.2">
      <c r="A50" s="43"/>
      <c r="B50" s="44"/>
    </row>
    <row r="51" spans="1:2" x14ac:dyDescent="0.2">
      <c r="A51" s="43"/>
      <c r="B51" s="44"/>
    </row>
    <row r="52" spans="1:2" x14ac:dyDescent="0.2">
      <c r="A52" s="43" t="s">
        <v>8</v>
      </c>
      <c r="B52" s="44">
        <v>16412.239999999998</v>
      </c>
    </row>
    <row r="53" spans="1:2" x14ac:dyDescent="0.2">
      <c r="A53" s="43"/>
      <c r="B53" s="44"/>
    </row>
    <row r="54" spans="1:2" x14ac:dyDescent="0.2">
      <c r="A54" s="43"/>
      <c r="B54" s="44"/>
    </row>
    <row r="55" spans="1:2" x14ac:dyDescent="0.2">
      <c r="A55" s="43" t="s">
        <v>8</v>
      </c>
      <c r="B55" s="44">
        <v>42257.950000000004</v>
      </c>
    </row>
    <row r="56" spans="1:2" x14ac:dyDescent="0.2">
      <c r="A56" s="43"/>
      <c r="B56" s="44"/>
    </row>
    <row r="57" spans="1:2" x14ac:dyDescent="0.2">
      <c r="A57" s="43"/>
      <c r="B57" s="44"/>
    </row>
    <row r="58" spans="1:2" x14ac:dyDescent="0.2">
      <c r="A58" s="43" t="s">
        <v>8</v>
      </c>
      <c r="B58" s="44">
        <v>20258</v>
      </c>
    </row>
    <row r="59" spans="1:2" x14ac:dyDescent="0.2">
      <c r="A59" s="43"/>
      <c r="B59" s="44"/>
    </row>
    <row r="60" spans="1:2" x14ac:dyDescent="0.2">
      <c r="A60" s="43"/>
      <c r="B60" s="44"/>
    </row>
    <row r="61" spans="1:2" x14ac:dyDescent="0.2">
      <c r="A61" s="43" t="s">
        <v>8</v>
      </c>
      <c r="B61" s="44">
        <v>16978.7</v>
      </c>
    </row>
    <row r="62" spans="1:2" x14ac:dyDescent="0.2">
      <c r="A62" s="43"/>
      <c r="B62" s="44"/>
    </row>
    <row r="63" spans="1:2" x14ac:dyDescent="0.2">
      <c r="A63" s="43"/>
      <c r="B63" s="44"/>
    </row>
    <row r="64" spans="1:2" x14ac:dyDescent="0.2">
      <c r="A64" s="43" t="s">
        <v>8</v>
      </c>
      <c r="B64" s="44">
        <v>5674.4700000000021</v>
      </c>
    </row>
    <row r="65" spans="1:2" x14ac:dyDescent="0.2">
      <c r="A65" s="43"/>
      <c r="B65" s="44"/>
    </row>
    <row r="66" spans="1:2" x14ac:dyDescent="0.2">
      <c r="A66" s="43"/>
      <c r="B66" s="44"/>
    </row>
    <row r="67" spans="1:2" x14ac:dyDescent="0.2">
      <c r="A67" s="43" t="s">
        <v>8</v>
      </c>
      <c r="B67" s="44">
        <v>41498.25</v>
      </c>
    </row>
    <row r="68" spans="1:2" x14ac:dyDescent="0.2">
      <c r="A68" s="43"/>
      <c r="B68" s="44"/>
    </row>
    <row r="69" spans="1:2" x14ac:dyDescent="0.2">
      <c r="A69" s="43"/>
      <c r="B69" s="44"/>
    </row>
    <row r="70" spans="1:2" x14ac:dyDescent="0.2">
      <c r="A70" s="43" t="s">
        <v>8</v>
      </c>
      <c r="B70" s="44">
        <v>43033.83</v>
      </c>
    </row>
    <row r="71" spans="1:2" x14ac:dyDescent="0.2">
      <c r="A71" s="43"/>
      <c r="B71" s="44"/>
    </row>
    <row r="72" spans="1:2" x14ac:dyDescent="0.2">
      <c r="A72" s="43"/>
      <c r="B72" s="44"/>
    </row>
    <row r="73" spans="1:2" x14ac:dyDescent="0.2">
      <c r="A73" s="43" t="s">
        <v>8</v>
      </c>
      <c r="B73" s="44">
        <v>2421.65</v>
      </c>
    </row>
    <row r="74" spans="1:2" x14ac:dyDescent="0.2">
      <c r="A74" s="43"/>
      <c r="B74" s="44"/>
    </row>
    <row r="75" spans="1:2" x14ac:dyDescent="0.2">
      <c r="A75" s="43"/>
      <c r="B75" s="44"/>
    </row>
    <row r="76" spans="1:2" x14ac:dyDescent="0.2">
      <c r="A76" s="43" t="s">
        <v>8</v>
      </c>
      <c r="B76" s="44">
        <v>2711.4</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IR93"/>
  <sheetViews>
    <sheetView showGridLines="0" view="pageBreakPreview" topLeftCell="B4" zoomScale="70" zoomScaleNormal="100" zoomScaleSheetLayoutView="70" workbookViewId="0">
      <selection activeCell="AD32" sqref="AD32"/>
    </sheetView>
  </sheetViews>
  <sheetFormatPr defaultRowHeight="15" x14ac:dyDescent="0.2"/>
  <cols>
    <col min="1" max="1" width="9.140625" style="3"/>
    <col min="2" max="2" width="53.28515625" style="3" customWidth="1"/>
    <col min="3" max="8" width="12.140625" style="3" bestFit="1" customWidth="1"/>
    <col min="9" max="9" width="11.28515625" style="3" bestFit="1" customWidth="1"/>
    <col min="10" max="10" width="14.28515625" style="3" bestFit="1" customWidth="1"/>
    <col min="11" max="21" width="6.7109375" style="3" hidden="1" customWidth="1"/>
    <col min="22" max="22" width="13.7109375" style="3" customWidth="1"/>
    <col min="23" max="23" width="11.5703125" style="3" customWidth="1"/>
    <col min="24" max="16384" width="9.140625" style="3"/>
  </cols>
  <sheetData>
    <row r="1" spans="1:252" ht="10.5" customHeight="1" x14ac:dyDescent="0.2">
      <c r="C1" s="29"/>
    </row>
    <row r="2" spans="1:252" x14ac:dyDescent="0.2">
      <c r="V2" s="23"/>
      <c r="W2" s="24"/>
    </row>
    <row r="3" spans="1:252" x14ac:dyDescent="0.2">
      <c r="B3" s="108"/>
      <c r="C3" s="108"/>
      <c r="D3" s="108"/>
      <c r="E3" s="108"/>
      <c r="F3" s="108"/>
      <c r="G3" s="108"/>
      <c r="H3" s="108"/>
      <c r="I3" s="108"/>
      <c r="J3" s="108"/>
      <c r="K3" s="108"/>
      <c r="L3" s="108"/>
      <c r="M3" s="108"/>
      <c r="N3" s="108"/>
      <c r="O3" s="108"/>
      <c r="P3" s="108"/>
      <c r="Q3" s="108"/>
      <c r="R3" s="108"/>
      <c r="S3" s="108"/>
      <c r="T3" s="108"/>
      <c r="U3" s="108"/>
      <c r="V3" s="108"/>
      <c r="W3" s="108"/>
    </row>
    <row r="4" spans="1:252" x14ac:dyDescent="0.2">
      <c r="A4" s="2"/>
      <c r="B4" s="108"/>
      <c r="C4" s="108"/>
      <c r="D4" s="108"/>
      <c r="E4" s="108"/>
      <c r="F4" s="108"/>
      <c r="G4" s="108"/>
      <c r="H4" s="108"/>
      <c r="I4" s="108"/>
      <c r="J4" s="108"/>
      <c r="K4" s="108"/>
      <c r="L4" s="108"/>
      <c r="M4" s="108"/>
      <c r="N4" s="108"/>
      <c r="O4" s="108"/>
      <c r="P4" s="108"/>
      <c r="Q4" s="108"/>
      <c r="R4" s="108"/>
      <c r="S4" s="108"/>
      <c r="T4" s="108"/>
      <c r="U4" s="108"/>
      <c r="V4" s="108"/>
      <c r="W4" s="108"/>
    </row>
    <row r="5" spans="1:252" x14ac:dyDescent="0.2">
      <c r="B5" s="108" t="s">
        <v>10</v>
      </c>
      <c r="C5" s="108"/>
      <c r="D5" s="108"/>
      <c r="E5" s="108"/>
      <c r="F5" s="108"/>
      <c r="G5" s="108"/>
      <c r="H5" s="108"/>
      <c r="I5" s="108"/>
      <c r="J5" s="108"/>
      <c r="K5" s="108"/>
      <c r="L5" s="108"/>
      <c r="M5" s="108"/>
      <c r="N5" s="108"/>
      <c r="O5" s="108"/>
      <c r="P5" s="108"/>
      <c r="Q5" s="108"/>
      <c r="R5" s="108"/>
      <c r="S5" s="108"/>
      <c r="T5" s="108"/>
      <c r="U5" s="108"/>
      <c r="V5" s="108"/>
      <c r="W5" s="108"/>
    </row>
    <row r="8" spans="1:252" x14ac:dyDescent="0.2">
      <c r="B8" s="109" t="str">
        <f>Planilha!D5</f>
        <v>OBRA: Construção de Centro Poliesportivo na Rua Americo Trufelli, Pq. São Francisco</v>
      </c>
      <c r="C8" s="109"/>
      <c r="D8" s="109"/>
      <c r="E8" s="109"/>
      <c r="F8" s="109"/>
      <c r="G8" s="109"/>
      <c r="H8" s="109"/>
      <c r="I8" s="109"/>
      <c r="J8" s="109"/>
      <c r="K8" s="109"/>
      <c r="L8" s="109"/>
      <c r="M8" s="109"/>
      <c r="N8" s="109"/>
      <c r="O8" s="109"/>
      <c r="P8" s="109"/>
      <c r="Q8" s="109"/>
      <c r="R8" s="109"/>
      <c r="S8" s="109"/>
      <c r="T8" s="109"/>
      <c r="U8" s="109"/>
      <c r="V8" s="109"/>
      <c r="W8" s="109"/>
    </row>
    <row r="9" spans="1:252" x14ac:dyDescent="0.2">
      <c r="B9" s="104"/>
      <c r="C9" s="104"/>
      <c r="D9" s="104"/>
      <c r="E9" s="104"/>
      <c r="F9" s="104"/>
      <c r="G9" s="104"/>
      <c r="H9" s="104"/>
      <c r="I9" s="104"/>
      <c r="J9" s="104"/>
      <c r="K9" s="104"/>
      <c r="L9" s="104"/>
      <c r="M9" s="104"/>
      <c r="N9" s="104"/>
      <c r="O9" s="104"/>
      <c r="P9" s="104"/>
      <c r="Q9" s="104"/>
      <c r="R9" s="104"/>
      <c r="S9" s="104"/>
      <c r="T9" s="104"/>
      <c r="U9" s="104"/>
      <c r="V9" s="104"/>
      <c r="W9" s="104"/>
    </row>
    <row r="10" spans="1:252" s="2" customFormat="1" x14ac:dyDescent="0.2">
      <c r="B10" s="110" t="s">
        <v>4</v>
      </c>
      <c r="C10" s="4" t="s">
        <v>11</v>
      </c>
      <c r="D10" s="5"/>
      <c r="E10" s="5"/>
      <c r="F10" s="8"/>
      <c r="G10" s="4"/>
      <c r="H10" s="5"/>
      <c r="I10" s="5"/>
      <c r="J10" s="8"/>
      <c r="K10" s="4"/>
      <c r="L10" s="5"/>
      <c r="M10" s="5"/>
      <c r="N10" s="8"/>
      <c r="O10" s="4"/>
      <c r="P10" s="5"/>
      <c r="Q10" s="5"/>
      <c r="R10" s="5"/>
      <c r="S10" s="5"/>
      <c r="T10" s="5"/>
      <c r="U10" s="5"/>
      <c r="V10" s="114" t="s">
        <v>12</v>
      </c>
      <c r="W10" s="112" t="s">
        <v>13</v>
      </c>
    </row>
    <row r="11" spans="1:252" s="2" customFormat="1" ht="27" customHeight="1" x14ac:dyDescent="0.2">
      <c r="B11" s="111"/>
      <c r="C11" s="6">
        <v>1</v>
      </c>
      <c r="D11" s="6">
        <v>2</v>
      </c>
      <c r="E11" s="6">
        <v>3</v>
      </c>
      <c r="F11" s="6">
        <v>4</v>
      </c>
      <c r="G11" s="6">
        <v>5</v>
      </c>
      <c r="H11" s="6">
        <v>6</v>
      </c>
      <c r="I11" s="6">
        <v>7</v>
      </c>
      <c r="J11" s="6">
        <v>8</v>
      </c>
      <c r="K11" s="6">
        <v>9</v>
      </c>
      <c r="L11" s="6">
        <v>10</v>
      </c>
      <c r="M11" s="6">
        <v>11</v>
      </c>
      <c r="N11" s="6">
        <v>12</v>
      </c>
      <c r="O11" s="6">
        <v>13</v>
      </c>
      <c r="P11" s="6">
        <v>14</v>
      </c>
      <c r="Q11" s="6">
        <v>15</v>
      </c>
      <c r="R11" s="6">
        <v>16</v>
      </c>
      <c r="S11" s="6">
        <v>17</v>
      </c>
      <c r="T11" s="6">
        <v>18</v>
      </c>
      <c r="U11" s="9">
        <v>19</v>
      </c>
      <c r="V11" s="115"/>
      <c r="W11" s="113"/>
    </row>
    <row r="12" spans="1:252" s="75" customFormat="1" ht="9.9499999999999993" customHeight="1" x14ac:dyDescent="0.2">
      <c r="B12" s="116" t="str">
        <f>Planilha1!A10&amp;" "&amp;Planilha1!D10</f>
        <v>1. CENTRO POLIESPORTIVO</v>
      </c>
      <c r="C12" s="76"/>
      <c r="D12" s="76"/>
      <c r="E12" s="76"/>
      <c r="F12" s="76"/>
      <c r="G12" s="76"/>
      <c r="H12" s="76"/>
      <c r="I12" s="76"/>
      <c r="J12" s="76"/>
      <c r="K12" s="76"/>
      <c r="L12" s="76"/>
      <c r="M12" s="76"/>
      <c r="N12" s="76"/>
      <c r="O12" s="76"/>
      <c r="P12" s="76"/>
      <c r="Q12" s="76"/>
      <c r="R12" s="76"/>
      <c r="S12" s="76"/>
      <c r="T12" s="76"/>
      <c r="U12" s="76"/>
      <c r="V12" s="77"/>
      <c r="W12" s="105"/>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78"/>
      <c r="DV12" s="78"/>
      <c r="DW12" s="78"/>
      <c r="DX12" s="78"/>
      <c r="DY12" s="78"/>
      <c r="DZ12" s="78"/>
      <c r="EA12" s="78"/>
      <c r="EB12" s="78"/>
      <c r="EC12" s="78"/>
      <c r="ED12" s="78"/>
      <c r="EE12" s="78"/>
      <c r="EF12" s="78"/>
      <c r="EG12" s="78"/>
      <c r="EH12" s="78"/>
      <c r="EI12" s="78"/>
      <c r="EJ12" s="78"/>
      <c r="EK12" s="78"/>
      <c r="EL12" s="78"/>
      <c r="EM12" s="78"/>
      <c r="EN12" s="78"/>
      <c r="EO12" s="78"/>
      <c r="EP12" s="78"/>
      <c r="EQ12" s="78"/>
      <c r="ER12" s="78"/>
      <c r="ES12" s="78"/>
      <c r="ET12" s="78"/>
      <c r="EU12" s="78"/>
      <c r="EV12" s="78"/>
      <c r="EW12" s="78"/>
      <c r="EX12" s="78"/>
      <c r="EY12" s="78"/>
      <c r="EZ12" s="78"/>
      <c r="FA12" s="78"/>
      <c r="FB12" s="78"/>
      <c r="FC12" s="78"/>
      <c r="FD12" s="78"/>
      <c r="FE12" s="78"/>
      <c r="FF12" s="78"/>
      <c r="FG12" s="78"/>
      <c r="FH12" s="78"/>
      <c r="FI12" s="78"/>
      <c r="FJ12" s="78"/>
      <c r="FK12" s="78"/>
      <c r="FL12" s="78"/>
      <c r="FM12" s="78"/>
      <c r="FN12" s="78"/>
      <c r="FO12" s="78"/>
      <c r="FP12" s="78"/>
      <c r="FQ12" s="78"/>
      <c r="FR12" s="78"/>
      <c r="FS12" s="78"/>
      <c r="FT12" s="78"/>
      <c r="FU12" s="78"/>
      <c r="FV12" s="78"/>
      <c r="FW12" s="78"/>
      <c r="FX12" s="78"/>
      <c r="FY12" s="78"/>
      <c r="FZ12" s="78"/>
      <c r="GA12" s="78"/>
      <c r="GB12" s="78"/>
      <c r="GC12" s="78"/>
      <c r="GD12" s="78"/>
      <c r="GE12" s="78"/>
      <c r="GF12" s="78"/>
      <c r="GG12" s="78"/>
      <c r="GH12" s="78"/>
      <c r="GI12" s="78"/>
      <c r="GJ12" s="78"/>
      <c r="GK12" s="78"/>
      <c r="GL12" s="78"/>
      <c r="GM12" s="78"/>
      <c r="GN12" s="78"/>
      <c r="GO12" s="78"/>
      <c r="GP12" s="78"/>
      <c r="GQ12" s="78"/>
      <c r="GR12" s="78"/>
      <c r="GS12" s="78"/>
      <c r="GT12" s="78"/>
      <c r="GU12" s="78"/>
      <c r="GV12" s="78"/>
      <c r="GW12" s="78"/>
      <c r="GX12" s="78"/>
      <c r="GY12" s="78"/>
      <c r="GZ12" s="78"/>
      <c r="HA12" s="78"/>
      <c r="HB12" s="78"/>
      <c r="HC12" s="78"/>
      <c r="HD12" s="78"/>
      <c r="HE12" s="78"/>
      <c r="HF12" s="78"/>
      <c r="HG12" s="78"/>
      <c r="HH12" s="78"/>
      <c r="HI12" s="78"/>
      <c r="HJ12" s="78"/>
      <c r="HK12" s="78"/>
      <c r="HL12" s="78"/>
      <c r="HM12" s="78"/>
      <c r="HN12" s="78"/>
      <c r="HO12" s="78"/>
      <c r="HP12" s="78"/>
      <c r="HQ12" s="78"/>
      <c r="HR12" s="78"/>
      <c r="HS12" s="78"/>
      <c r="HT12" s="78"/>
      <c r="HU12" s="78"/>
      <c r="HV12" s="78"/>
      <c r="HW12" s="78"/>
      <c r="HX12" s="78"/>
      <c r="HY12" s="78"/>
      <c r="HZ12" s="78"/>
      <c r="IA12" s="78"/>
      <c r="IB12" s="78"/>
      <c r="IC12" s="78"/>
      <c r="ID12" s="78"/>
      <c r="IE12" s="78"/>
      <c r="IF12" s="78"/>
      <c r="IG12" s="78"/>
      <c r="IH12" s="78"/>
      <c r="II12" s="78"/>
      <c r="IJ12" s="78"/>
      <c r="IK12" s="78"/>
      <c r="IL12" s="78"/>
      <c r="IM12" s="78"/>
      <c r="IN12" s="78"/>
      <c r="IO12" s="78"/>
      <c r="IP12" s="78"/>
      <c r="IQ12" s="78"/>
      <c r="IR12" s="78"/>
    </row>
    <row r="13" spans="1:252" s="75" customFormat="1" ht="5.0999999999999996" customHeight="1" x14ac:dyDescent="0.2">
      <c r="B13" s="117" t="str">
        <f>Planilha1!A11&amp;" "&amp;Planilha1!D11</f>
        <v xml:space="preserve"> </v>
      </c>
      <c r="C13" s="79"/>
      <c r="D13" s="79"/>
      <c r="E13" s="79"/>
      <c r="F13" s="79"/>
      <c r="G13" s="79"/>
      <c r="H13" s="79"/>
      <c r="I13" s="79"/>
      <c r="J13" s="79"/>
      <c r="K13" s="79"/>
      <c r="L13" s="79"/>
      <c r="M13" s="79"/>
      <c r="N13" s="79"/>
      <c r="O13" s="79"/>
      <c r="P13" s="79"/>
      <c r="Q13" s="79"/>
      <c r="R13" s="79"/>
      <c r="S13" s="79"/>
      <c r="T13" s="79"/>
      <c r="U13" s="79"/>
      <c r="V13" s="80"/>
      <c r="W13" s="106"/>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row>
    <row r="14" spans="1:252" s="75" customFormat="1" ht="9.75" customHeight="1" x14ac:dyDescent="0.2">
      <c r="B14" s="117" t="str">
        <f>Planilha1!A12&amp;" "&amp;Planilha1!D12</f>
        <v xml:space="preserve"> </v>
      </c>
      <c r="C14" s="81" t="str">
        <f t="shared" ref="C14:D14" si="0">IF(C13="x", $V12/COUNTIF($C13:$U13,"x"), "")</f>
        <v/>
      </c>
      <c r="D14" s="81" t="str">
        <f t="shared" si="0"/>
        <v/>
      </c>
      <c r="E14" s="81" t="str">
        <f t="shared" ref="E14:U14" si="1">IF(E13="x", $V12/COUNTIF($C13:$U13,"x"), "")</f>
        <v/>
      </c>
      <c r="F14" s="81" t="str">
        <f t="shared" si="1"/>
        <v/>
      </c>
      <c r="G14" s="81" t="str">
        <f t="shared" si="1"/>
        <v/>
      </c>
      <c r="H14" s="81" t="str">
        <f t="shared" si="1"/>
        <v/>
      </c>
      <c r="I14" s="81" t="str">
        <f t="shared" si="1"/>
        <v/>
      </c>
      <c r="J14" s="81" t="str">
        <f t="shared" si="1"/>
        <v/>
      </c>
      <c r="K14" s="81" t="str">
        <f t="shared" si="1"/>
        <v/>
      </c>
      <c r="L14" s="81" t="str">
        <f t="shared" si="1"/>
        <v/>
      </c>
      <c r="M14" s="81" t="str">
        <f t="shared" si="1"/>
        <v/>
      </c>
      <c r="N14" s="81" t="str">
        <f t="shared" si="1"/>
        <v/>
      </c>
      <c r="O14" s="81" t="str">
        <f t="shared" si="1"/>
        <v/>
      </c>
      <c r="P14" s="81" t="str">
        <f t="shared" si="1"/>
        <v/>
      </c>
      <c r="Q14" s="81" t="str">
        <f t="shared" si="1"/>
        <v/>
      </c>
      <c r="R14" s="81" t="str">
        <f t="shared" si="1"/>
        <v/>
      </c>
      <c r="S14" s="81" t="str">
        <f t="shared" si="1"/>
        <v/>
      </c>
      <c r="T14" s="81" t="str">
        <f t="shared" si="1"/>
        <v/>
      </c>
      <c r="U14" s="81" t="str">
        <f t="shared" si="1"/>
        <v/>
      </c>
      <c r="V14" s="82"/>
      <c r="W14" s="107"/>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row>
    <row r="15" spans="1:252" s="70" customFormat="1" ht="9.9499999999999993" customHeight="1" x14ac:dyDescent="0.2">
      <c r="B15" s="96" t="str">
        <f>Planilha1!A13&amp;" "&amp;Planilha1!D13</f>
        <v>1.1. IMPLANTAÇÃO GERAL</v>
      </c>
      <c r="C15" s="71"/>
      <c r="D15" s="71"/>
      <c r="E15" s="71"/>
      <c r="F15" s="71"/>
      <c r="G15" s="71"/>
      <c r="H15" s="71"/>
      <c r="I15" s="71"/>
      <c r="J15" s="71"/>
      <c r="K15" s="71"/>
      <c r="L15" s="71"/>
      <c r="M15" s="71"/>
      <c r="N15" s="71"/>
      <c r="O15" s="71"/>
      <c r="P15" s="71"/>
      <c r="Q15" s="71"/>
      <c r="R15" s="71"/>
      <c r="S15" s="71"/>
      <c r="T15" s="71"/>
      <c r="U15" s="71"/>
      <c r="V15" s="98"/>
      <c r="W15" s="101"/>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c r="EY15" s="72"/>
      <c r="EZ15" s="72"/>
      <c r="FA15" s="72"/>
      <c r="FB15" s="72"/>
      <c r="FC15" s="72"/>
      <c r="FD15" s="72"/>
      <c r="FE15" s="72"/>
      <c r="FF15" s="72"/>
      <c r="FG15" s="72"/>
      <c r="FH15" s="72"/>
      <c r="FI15" s="72"/>
      <c r="FJ15" s="72"/>
      <c r="FK15" s="72"/>
      <c r="FL15" s="72"/>
      <c r="FM15" s="72"/>
      <c r="FN15" s="72"/>
      <c r="FO15" s="72"/>
      <c r="FP15" s="72"/>
      <c r="FQ15" s="72"/>
      <c r="FR15" s="72"/>
      <c r="FS15" s="72"/>
      <c r="FT15" s="72"/>
      <c r="FU15" s="72"/>
      <c r="FV15" s="72"/>
      <c r="FW15" s="72"/>
      <c r="FX15" s="72"/>
      <c r="FY15" s="72"/>
      <c r="FZ15" s="72"/>
      <c r="GA15" s="72"/>
      <c r="GB15" s="72"/>
      <c r="GC15" s="72"/>
      <c r="GD15" s="72"/>
      <c r="GE15" s="72"/>
      <c r="GF15" s="72"/>
      <c r="GG15" s="72"/>
      <c r="GH15" s="72"/>
      <c r="GI15" s="72"/>
      <c r="GJ15" s="72"/>
      <c r="GK15" s="72"/>
      <c r="GL15" s="72"/>
      <c r="GM15" s="72"/>
      <c r="GN15" s="72"/>
      <c r="GO15" s="72"/>
      <c r="GP15" s="72"/>
      <c r="GQ15" s="72"/>
      <c r="GR15" s="72"/>
      <c r="GS15" s="72"/>
      <c r="GT15" s="72"/>
      <c r="GU15" s="72"/>
      <c r="GV15" s="72"/>
      <c r="GW15" s="72"/>
      <c r="GX15" s="72"/>
      <c r="GY15" s="72"/>
      <c r="GZ15" s="72"/>
      <c r="HA15" s="72"/>
      <c r="HB15" s="72"/>
      <c r="HC15" s="72"/>
      <c r="HD15" s="72"/>
      <c r="HE15" s="72"/>
      <c r="HF15" s="72"/>
      <c r="HG15" s="72"/>
      <c r="HH15" s="72"/>
      <c r="HI15" s="72"/>
      <c r="HJ15" s="72"/>
      <c r="HK15" s="72"/>
      <c r="HL15" s="72"/>
      <c r="HM15" s="72"/>
      <c r="HN15" s="72"/>
      <c r="HO15" s="72"/>
      <c r="HP15" s="72"/>
      <c r="HQ15" s="72"/>
      <c r="HR15" s="72"/>
      <c r="HS15" s="72"/>
      <c r="HT15" s="72"/>
      <c r="HU15" s="72"/>
      <c r="HV15" s="72"/>
      <c r="HW15" s="72"/>
      <c r="HX15" s="72"/>
      <c r="HY15" s="72"/>
      <c r="HZ15" s="72"/>
      <c r="IA15" s="72"/>
      <c r="IB15" s="72"/>
      <c r="IC15" s="72"/>
      <c r="ID15" s="72"/>
      <c r="IE15" s="72"/>
      <c r="IF15" s="72"/>
      <c r="IG15" s="72"/>
      <c r="IH15" s="72"/>
      <c r="II15" s="72"/>
      <c r="IJ15" s="72"/>
      <c r="IK15" s="72"/>
      <c r="IL15" s="72"/>
      <c r="IM15" s="72"/>
      <c r="IN15" s="72"/>
      <c r="IO15" s="72"/>
      <c r="IP15" s="72"/>
      <c r="IQ15" s="72"/>
      <c r="IR15" s="72"/>
    </row>
    <row r="16" spans="1:252" s="70" customFormat="1" ht="5.0999999999999996" customHeight="1" x14ac:dyDescent="0.2">
      <c r="B16" s="97" t="str">
        <f>Planilha1!A14&amp;" "&amp;Planilha1!D14</f>
        <v xml:space="preserve"> </v>
      </c>
      <c r="C16" s="73"/>
      <c r="D16" s="73"/>
      <c r="E16" s="73"/>
      <c r="F16" s="73"/>
      <c r="G16" s="73"/>
      <c r="H16" s="73"/>
      <c r="I16" s="73"/>
      <c r="J16" s="73"/>
      <c r="K16" s="73"/>
      <c r="L16" s="73"/>
      <c r="M16" s="73"/>
      <c r="N16" s="73"/>
      <c r="O16" s="73"/>
      <c r="P16" s="73"/>
      <c r="Q16" s="73"/>
      <c r="R16" s="73"/>
      <c r="S16" s="73"/>
      <c r="T16" s="73"/>
      <c r="U16" s="73"/>
      <c r="V16" s="99"/>
      <c r="W16" s="10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c r="EY16" s="72"/>
      <c r="EZ16" s="72"/>
      <c r="FA16" s="72"/>
      <c r="FB16" s="72"/>
      <c r="FC16" s="72"/>
      <c r="FD16" s="72"/>
      <c r="FE16" s="72"/>
      <c r="FF16" s="72"/>
      <c r="FG16" s="72"/>
      <c r="FH16" s="72"/>
      <c r="FI16" s="72"/>
      <c r="FJ16" s="72"/>
      <c r="FK16" s="72"/>
      <c r="FL16" s="72"/>
      <c r="FM16" s="72"/>
      <c r="FN16" s="72"/>
      <c r="FO16" s="72"/>
      <c r="FP16" s="72"/>
      <c r="FQ16" s="72"/>
      <c r="FR16" s="72"/>
      <c r="FS16" s="72"/>
      <c r="FT16" s="72"/>
      <c r="FU16" s="72"/>
      <c r="FV16" s="72"/>
      <c r="FW16" s="72"/>
      <c r="FX16" s="72"/>
      <c r="FY16" s="72"/>
      <c r="FZ16" s="72"/>
      <c r="GA16" s="72"/>
      <c r="GB16" s="72"/>
      <c r="GC16" s="72"/>
      <c r="GD16" s="72"/>
      <c r="GE16" s="72"/>
      <c r="GF16" s="72"/>
      <c r="GG16" s="72"/>
      <c r="GH16" s="72"/>
      <c r="GI16" s="72"/>
      <c r="GJ16" s="72"/>
      <c r="GK16" s="72"/>
      <c r="GL16" s="72"/>
      <c r="GM16" s="72"/>
      <c r="GN16" s="72"/>
      <c r="GO16" s="72"/>
      <c r="GP16" s="72"/>
      <c r="GQ16" s="72"/>
      <c r="GR16" s="72"/>
      <c r="GS16" s="72"/>
      <c r="GT16" s="72"/>
      <c r="GU16" s="72"/>
      <c r="GV16" s="72"/>
      <c r="GW16" s="72"/>
      <c r="GX16" s="72"/>
      <c r="GY16" s="72"/>
      <c r="GZ16" s="72"/>
      <c r="HA16" s="72"/>
      <c r="HB16" s="72"/>
      <c r="HC16" s="72"/>
      <c r="HD16" s="72"/>
      <c r="HE16" s="72"/>
      <c r="HF16" s="72"/>
      <c r="HG16" s="72"/>
      <c r="HH16" s="72"/>
      <c r="HI16" s="72"/>
      <c r="HJ16" s="72"/>
      <c r="HK16" s="72"/>
      <c r="HL16" s="72"/>
      <c r="HM16" s="72"/>
      <c r="HN16" s="72"/>
      <c r="HO16" s="72"/>
      <c r="HP16" s="72"/>
      <c r="HQ16" s="72"/>
      <c r="HR16" s="72"/>
      <c r="HS16" s="72"/>
      <c r="HT16" s="72"/>
      <c r="HU16" s="72"/>
      <c r="HV16" s="72"/>
      <c r="HW16" s="72"/>
      <c r="HX16" s="72"/>
      <c r="HY16" s="72"/>
      <c r="HZ16" s="72"/>
      <c r="IA16" s="72"/>
      <c r="IB16" s="72"/>
      <c r="IC16" s="72"/>
      <c r="ID16" s="72"/>
      <c r="IE16" s="72"/>
      <c r="IF16" s="72"/>
      <c r="IG16" s="72"/>
      <c r="IH16" s="72"/>
      <c r="II16" s="72"/>
      <c r="IJ16" s="72"/>
      <c r="IK16" s="72"/>
      <c r="IL16" s="72"/>
      <c r="IM16" s="72"/>
      <c r="IN16" s="72"/>
      <c r="IO16" s="72"/>
      <c r="IP16" s="72"/>
      <c r="IQ16" s="72"/>
      <c r="IR16" s="72"/>
    </row>
    <row r="17" spans="2:252" s="70" customFormat="1" ht="9.75" customHeight="1" x14ac:dyDescent="0.2">
      <c r="B17" s="97" t="str">
        <f>Planilha1!A15&amp;" "&amp;Planilha1!D15</f>
        <v xml:space="preserve"> </v>
      </c>
      <c r="C17" s="74" t="str">
        <f t="shared" ref="C17:D17" si="2">IF(C16="x", $V15/COUNTIF($C16:$U16,"x"), "")</f>
        <v/>
      </c>
      <c r="D17" s="74" t="str">
        <f t="shared" si="2"/>
        <v/>
      </c>
      <c r="E17" s="74" t="str">
        <f t="shared" ref="E17:U17" si="3">IF(E16="x", $V15/COUNTIF($C16:$U16,"x"), "")</f>
        <v/>
      </c>
      <c r="F17" s="74" t="str">
        <f t="shared" si="3"/>
        <v/>
      </c>
      <c r="G17" s="74" t="str">
        <f t="shared" si="3"/>
        <v/>
      </c>
      <c r="H17" s="74" t="str">
        <f t="shared" si="3"/>
        <v/>
      </c>
      <c r="I17" s="74" t="str">
        <f t="shared" si="3"/>
        <v/>
      </c>
      <c r="J17" s="74" t="str">
        <f t="shared" si="3"/>
        <v/>
      </c>
      <c r="K17" s="74" t="str">
        <f t="shared" si="3"/>
        <v/>
      </c>
      <c r="L17" s="74" t="str">
        <f t="shared" si="3"/>
        <v/>
      </c>
      <c r="M17" s="74" t="str">
        <f t="shared" si="3"/>
        <v/>
      </c>
      <c r="N17" s="74" t="str">
        <f t="shared" si="3"/>
        <v/>
      </c>
      <c r="O17" s="74" t="str">
        <f t="shared" si="3"/>
        <v/>
      </c>
      <c r="P17" s="74" t="str">
        <f t="shared" si="3"/>
        <v/>
      </c>
      <c r="Q17" s="74" t="str">
        <f t="shared" si="3"/>
        <v/>
      </c>
      <c r="R17" s="74" t="str">
        <f t="shared" si="3"/>
        <v/>
      </c>
      <c r="S17" s="74" t="str">
        <f t="shared" si="3"/>
        <v/>
      </c>
      <c r="T17" s="74" t="str">
        <f t="shared" si="3"/>
        <v/>
      </c>
      <c r="U17" s="74" t="str">
        <f t="shared" si="3"/>
        <v/>
      </c>
      <c r="V17" s="100"/>
      <c r="W17" s="103"/>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c r="EY17" s="72"/>
      <c r="EZ17" s="72"/>
      <c r="FA17" s="72"/>
      <c r="FB17" s="72"/>
      <c r="FC17" s="72"/>
      <c r="FD17" s="72"/>
      <c r="FE17" s="72"/>
      <c r="FF17" s="72"/>
      <c r="FG17" s="72"/>
      <c r="FH17" s="72"/>
      <c r="FI17" s="72"/>
      <c r="FJ17" s="72"/>
      <c r="FK17" s="72"/>
      <c r="FL17" s="72"/>
      <c r="FM17" s="72"/>
      <c r="FN17" s="72"/>
      <c r="FO17" s="72"/>
      <c r="FP17" s="72"/>
      <c r="FQ17" s="72"/>
      <c r="FR17" s="72"/>
      <c r="FS17" s="72"/>
      <c r="FT17" s="72"/>
      <c r="FU17" s="72"/>
      <c r="FV17" s="72"/>
      <c r="FW17" s="72"/>
      <c r="FX17" s="72"/>
      <c r="FY17" s="72"/>
      <c r="FZ17" s="72"/>
      <c r="GA17" s="72"/>
      <c r="GB17" s="72"/>
      <c r="GC17" s="72"/>
      <c r="GD17" s="72"/>
      <c r="GE17" s="72"/>
      <c r="GF17" s="72"/>
      <c r="GG17" s="72"/>
      <c r="GH17" s="72"/>
      <c r="GI17" s="72"/>
      <c r="GJ17" s="72"/>
      <c r="GK17" s="72"/>
      <c r="GL17" s="72"/>
      <c r="GM17" s="72"/>
      <c r="GN17" s="72"/>
      <c r="GO17" s="72"/>
      <c r="GP17" s="72"/>
      <c r="GQ17" s="72"/>
      <c r="GR17" s="72"/>
      <c r="GS17" s="72"/>
      <c r="GT17" s="72"/>
      <c r="GU17" s="72"/>
      <c r="GV17" s="72"/>
      <c r="GW17" s="72"/>
      <c r="GX17" s="72"/>
      <c r="GY17" s="72"/>
      <c r="GZ17" s="72"/>
      <c r="HA17" s="72"/>
      <c r="HB17" s="72"/>
      <c r="HC17" s="72"/>
      <c r="HD17" s="72"/>
      <c r="HE17" s="72"/>
      <c r="HF17" s="72"/>
      <c r="HG17" s="72"/>
      <c r="HH17" s="72"/>
      <c r="HI17" s="72"/>
      <c r="HJ17" s="72"/>
      <c r="HK17" s="72"/>
      <c r="HL17" s="72"/>
      <c r="HM17" s="72"/>
      <c r="HN17" s="72"/>
      <c r="HO17" s="72"/>
      <c r="HP17" s="72"/>
      <c r="HQ17" s="72"/>
      <c r="HR17" s="72"/>
      <c r="HS17" s="72"/>
      <c r="HT17" s="72"/>
      <c r="HU17" s="72"/>
      <c r="HV17" s="72"/>
      <c r="HW17" s="72"/>
      <c r="HX17" s="72"/>
      <c r="HY17" s="72"/>
      <c r="HZ17" s="72"/>
      <c r="IA17" s="72"/>
      <c r="IB17" s="72"/>
      <c r="IC17" s="72"/>
      <c r="ID17" s="72"/>
      <c r="IE17" s="72"/>
      <c r="IF17" s="72"/>
      <c r="IG17" s="72"/>
      <c r="IH17" s="72"/>
      <c r="II17" s="72"/>
      <c r="IJ17" s="72"/>
      <c r="IK17" s="72"/>
      <c r="IL17" s="72"/>
      <c r="IM17" s="72"/>
      <c r="IN17" s="72"/>
      <c r="IO17" s="72"/>
      <c r="IP17" s="72"/>
      <c r="IQ17" s="72"/>
      <c r="IR17" s="72"/>
    </row>
    <row r="18" spans="2:252" ht="9.9499999999999993" customHeight="1" x14ac:dyDescent="0.2">
      <c r="B18" s="88" t="str">
        <f>Planilha1!A16&amp;" "&amp;Planilha1!D16</f>
        <v>1.1.1. SERVIÇOS PRELIMINARES E DEMOLIÇÕES</v>
      </c>
      <c r="C18" s="7"/>
      <c r="D18" s="7"/>
      <c r="E18" s="7"/>
      <c r="F18" s="7"/>
      <c r="G18" s="7"/>
      <c r="H18" s="7"/>
      <c r="I18" s="7"/>
      <c r="J18" s="7"/>
      <c r="K18" s="7"/>
      <c r="L18" s="7"/>
      <c r="M18" s="7"/>
      <c r="N18" s="7"/>
      <c r="O18" s="7"/>
      <c r="P18" s="7"/>
      <c r="Q18" s="7"/>
      <c r="R18" s="7"/>
      <c r="S18" s="7"/>
      <c r="T18" s="7"/>
      <c r="U18" s="7"/>
      <c r="V18" s="90"/>
      <c r="W18" s="93" t="e">
        <f>V18/$V$93</f>
        <v>#DIV/0!</v>
      </c>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row>
    <row r="19" spans="2:252" ht="5.0999999999999996" customHeight="1" x14ac:dyDescent="0.2">
      <c r="B19" s="89" t="str">
        <f>Planilha1!A17&amp;" "&amp;Planilha1!D17</f>
        <v xml:space="preserve"> </v>
      </c>
      <c r="C19" s="68" t="s">
        <v>14</v>
      </c>
      <c r="D19" s="28"/>
      <c r="E19" s="28"/>
      <c r="F19" s="28"/>
      <c r="G19" s="28"/>
      <c r="H19" s="28"/>
      <c r="I19" s="28"/>
      <c r="J19" s="28"/>
      <c r="K19" s="28"/>
      <c r="L19" s="28"/>
      <c r="M19" s="28"/>
      <c r="N19" s="28"/>
      <c r="O19" s="28"/>
      <c r="P19" s="28"/>
      <c r="Q19" s="28"/>
      <c r="R19" s="28"/>
      <c r="S19" s="28"/>
      <c r="T19" s="28"/>
      <c r="U19" s="28"/>
      <c r="V19" s="91"/>
      <c r="W19" s="94"/>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row>
    <row r="20" spans="2:252" ht="9.75" customHeight="1" x14ac:dyDescent="0.2">
      <c r="B20" s="89" t="str">
        <f>Planilha1!A18&amp;" "&amp;Planilha1!D18</f>
        <v xml:space="preserve"> </v>
      </c>
      <c r="C20" s="30"/>
      <c r="D20" s="30" t="s">
        <v>464</v>
      </c>
      <c r="E20" s="30" t="s">
        <v>464</v>
      </c>
      <c r="F20" s="30" t="s">
        <v>464</v>
      </c>
      <c r="G20" s="30" t="s">
        <v>464</v>
      </c>
      <c r="H20" s="30" t="s">
        <v>464</v>
      </c>
      <c r="I20" s="30" t="s">
        <v>464</v>
      </c>
      <c r="J20" s="30" t="s">
        <v>464</v>
      </c>
      <c r="K20" s="30" t="s">
        <v>464</v>
      </c>
      <c r="L20" s="30" t="s">
        <v>464</v>
      </c>
      <c r="M20" s="30" t="s">
        <v>464</v>
      </c>
      <c r="N20" s="30" t="s">
        <v>464</v>
      </c>
      <c r="O20" s="30" t="s">
        <v>464</v>
      </c>
      <c r="P20" s="30" t="s">
        <v>464</v>
      </c>
      <c r="Q20" s="30" t="s">
        <v>464</v>
      </c>
      <c r="R20" s="30" t="s">
        <v>464</v>
      </c>
      <c r="S20" s="30" t="s">
        <v>464</v>
      </c>
      <c r="T20" s="30" t="s">
        <v>464</v>
      </c>
      <c r="U20" s="30" t="s">
        <v>464</v>
      </c>
      <c r="V20" s="92"/>
      <c r="W20" s="95"/>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row>
    <row r="21" spans="2:252" ht="9.9499999999999993" customHeight="1" x14ac:dyDescent="0.2">
      <c r="B21" s="88" t="str">
        <f>Planilha1!A19&amp;" "&amp;Planilha1!D19</f>
        <v>1.1.2. TERRAPLANAGEM</v>
      </c>
      <c r="C21" s="7"/>
      <c r="D21" s="7"/>
      <c r="E21" s="7"/>
      <c r="F21" s="7"/>
      <c r="G21" s="7"/>
      <c r="H21" s="7"/>
      <c r="I21" s="7"/>
      <c r="J21" s="7"/>
      <c r="K21" s="7"/>
      <c r="L21" s="7"/>
      <c r="M21" s="7"/>
      <c r="N21" s="7"/>
      <c r="O21" s="7"/>
      <c r="P21" s="7"/>
      <c r="Q21" s="7"/>
      <c r="R21" s="7"/>
      <c r="S21" s="7"/>
      <c r="T21" s="7"/>
      <c r="U21" s="7"/>
      <c r="V21" s="90"/>
      <c r="W21" s="93" t="e">
        <f t="shared" ref="W21" si="4">V21/$V$93</f>
        <v>#DIV/0!</v>
      </c>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row>
    <row r="22" spans="2:252" ht="5.0999999999999996" customHeight="1" x14ac:dyDescent="0.2">
      <c r="B22" s="89" t="str">
        <f>Planilha1!A20&amp;" "&amp;Planilha1!D20</f>
        <v xml:space="preserve"> </v>
      </c>
      <c r="C22" s="68" t="s">
        <v>14</v>
      </c>
      <c r="D22" s="28"/>
      <c r="E22" s="28"/>
      <c r="F22" s="28"/>
      <c r="G22" s="28"/>
      <c r="H22" s="28"/>
      <c r="I22" s="28"/>
      <c r="J22" s="28"/>
      <c r="K22" s="28"/>
      <c r="L22" s="28"/>
      <c r="M22" s="28"/>
      <c r="N22" s="28"/>
      <c r="O22" s="28"/>
      <c r="P22" s="28"/>
      <c r="Q22" s="28"/>
      <c r="R22" s="28"/>
      <c r="S22" s="28"/>
      <c r="T22" s="28"/>
      <c r="U22" s="28"/>
      <c r="V22" s="91"/>
      <c r="W22" s="94"/>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row>
    <row r="23" spans="2:252" ht="9.75" customHeight="1" x14ac:dyDescent="0.2">
      <c r="B23" s="89" t="str">
        <f>Planilha1!A21&amp;" "&amp;Planilha1!D21</f>
        <v xml:space="preserve"> </v>
      </c>
      <c r="C23" s="30"/>
      <c r="D23" s="30" t="s">
        <v>464</v>
      </c>
      <c r="E23" s="30" t="s">
        <v>464</v>
      </c>
      <c r="F23" s="30" t="s">
        <v>464</v>
      </c>
      <c r="G23" s="30" t="s">
        <v>464</v>
      </c>
      <c r="H23" s="30" t="s">
        <v>464</v>
      </c>
      <c r="I23" s="30" t="s">
        <v>464</v>
      </c>
      <c r="J23" s="30" t="s">
        <v>464</v>
      </c>
      <c r="K23" s="30" t="s">
        <v>464</v>
      </c>
      <c r="L23" s="30" t="s">
        <v>464</v>
      </c>
      <c r="M23" s="30" t="s">
        <v>464</v>
      </c>
      <c r="N23" s="30" t="s">
        <v>464</v>
      </c>
      <c r="O23" s="30" t="s">
        <v>464</v>
      </c>
      <c r="P23" s="30" t="s">
        <v>464</v>
      </c>
      <c r="Q23" s="30" t="s">
        <v>464</v>
      </c>
      <c r="R23" s="30" t="s">
        <v>464</v>
      </c>
      <c r="S23" s="30" t="s">
        <v>464</v>
      </c>
      <c r="T23" s="30" t="s">
        <v>464</v>
      </c>
      <c r="U23" s="30" t="s">
        <v>464</v>
      </c>
      <c r="V23" s="92"/>
      <c r="W23" s="95"/>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row>
    <row r="24" spans="2:252" ht="9.9499999999999993" customHeight="1" x14ac:dyDescent="0.2">
      <c r="B24" s="88" t="str">
        <f>Planilha1!A22&amp;" "&amp;Planilha1!D22</f>
        <v>1.1.3. INSTALAÇÃO ELÉTRICA</v>
      </c>
      <c r="C24" s="7"/>
      <c r="D24" s="7"/>
      <c r="E24" s="7"/>
      <c r="F24" s="7"/>
      <c r="G24" s="7"/>
      <c r="H24" s="7"/>
      <c r="I24" s="7"/>
      <c r="J24" s="7"/>
      <c r="K24" s="7"/>
      <c r="L24" s="7"/>
      <c r="M24" s="7"/>
      <c r="N24" s="7"/>
      <c r="O24" s="7"/>
      <c r="P24" s="7"/>
      <c r="Q24" s="7"/>
      <c r="R24" s="7"/>
      <c r="S24" s="7"/>
      <c r="T24" s="7"/>
      <c r="U24" s="7"/>
      <c r="V24" s="90"/>
      <c r="W24" s="93" t="e">
        <f t="shared" ref="W24" si="5">V24/$V$93</f>
        <v>#DIV/0!</v>
      </c>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row>
    <row r="25" spans="2:252" ht="5.0999999999999996" customHeight="1" x14ac:dyDescent="0.2">
      <c r="B25" s="89" t="str">
        <f>Planilha1!A23&amp;" "&amp;Planilha1!D23</f>
        <v xml:space="preserve"> </v>
      </c>
      <c r="C25" s="68" t="s">
        <v>14</v>
      </c>
      <c r="D25" s="28"/>
      <c r="E25" s="28"/>
      <c r="F25" s="28"/>
      <c r="G25" s="28"/>
      <c r="H25" s="28"/>
      <c r="I25" s="28"/>
      <c r="J25" s="28"/>
      <c r="K25" s="28"/>
      <c r="L25" s="28"/>
      <c r="M25" s="28"/>
      <c r="N25" s="28"/>
      <c r="O25" s="28"/>
      <c r="P25" s="28"/>
      <c r="Q25" s="28"/>
      <c r="R25" s="28"/>
      <c r="S25" s="28"/>
      <c r="T25" s="28"/>
      <c r="U25" s="28"/>
      <c r="V25" s="91"/>
      <c r="W25" s="94"/>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row>
    <row r="26" spans="2:252" ht="9.75" customHeight="1" x14ac:dyDescent="0.2">
      <c r="B26" s="89" t="str">
        <f>Planilha1!A24&amp;" "&amp;Planilha1!D24</f>
        <v xml:space="preserve"> </v>
      </c>
      <c r="C26" s="30"/>
      <c r="D26" s="30" t="s">
        <v>464</v>
      </c>
      <c r="E26" s="30" t="s">
        <v>464</v>
      </c>
      <c r="F26" s="30" t="s">
        <v>464</v>
      </c>
      <c r="G26" s="30" t="s">
        <v>464</v>
      </c>
      <c r="H26" s="30" t="s">
        <v>464</v>
      </c>
      <c r="I26" s="30" t="s">
        <v>464</v>
      </c>
      <c r="J26" s="30" t="s">
        <v>464</v>
      </c>
      <c r="K26" s="30" t="s">
        <v>464</v>
      </c>
      <c r="L26" s="30" t="s">
        <v>464</v>
      </c>
      <c r="M26" s="30" t="s">
        <v>464</v>
      </c>
      <c r="N26" s="30" t="s">
        <v>464</v>
      </c>
      <c r="O26" s="30" t="s">
        <v>464</v>
      </c>
      <c r="P26" s="30" t="s">
        <v>464</v>
      </c>
      <c r="Q26" s="30" t="s">
        <v>464</v>
      </c>
      <c r="R26" s="30" t="s">
        <v>464</v>
      </c>
      <c r="S26" s="30" t="s">
        <v>464</v>
      </c>
      <c r="T26" s="30" t="s">
        <v>464</v>
      </c>
      <c r="U26" s="30" t="s">
        <v>464</v>
      </c>
      <c r="V26" s="92"/>
      <c r="W26" s="95"/>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row>
    <row r="27" spans="2:252" ht="9.9499999999999993" customHeight="1" x14ac:dyDescent="0.2">
      <c r="B27" s="88" t="str">
        <f>Planilha1!A25&amp;" "&amp;Planilha1!D25</f>
        <v>1.1.4. INSTALAÇÕES HIDRO-SANITÁRIAS</v>
      </c>
      <c r="C27" s="7"/>
      <c r="D27" s="7"/>
      <c r="E27" s="7"/>
      <c r="F27" s="7"/>
      <c r="G27" s="7"/>
      <c r="H27" s="7"/>
      <c r="I27" s="7"/>
      <c r="J27" s="7"/>
      <c r="K27" s="7"/>
      <c r="L27" s="7"/>
      <c r="M27" s="7"/>
      <c r="N27" s="7"/>
      <c r="O27" s="7"/>
      <c r="P27" s="7"/>
      <c r="Q27" s="7"/>
      <c r="R27" s="7"/>
      <c r="S27" s="7"/>
      <c r="T27" s="7"/>
      <c r="U27" s="7"/>
      <c r="V27" s="90"/>
      <c r="W27" s="93" t="e">
        <f t="shared" ref="W27" si="6">V27/$V$93</f>
        <v>#DIV/0!</v>
      </c>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row>
    <row r="28" spans="2:252" ht="5.0999999999999996" customHeight="1" x14ac:dyDescent="0.2">
      <c r="B28" s="89" t="str">
        <f>Planilha1!A26&amp;" "&amp;Planilha1!D26</f>
        <v xml:space="preserve"> </v>
      </c>
      <c r="C28" s="68" t="s">
        <v>14</v>
      </c>
      <c r="D28" s="28"/>
      <c r="E28" s="28"/>
      <c r="F28" s="28"/>
      <c r="G28" s="28"/>
      <c r="H28" s="28"/>
      <c r="I28" s="28"/>
      <c r="J28" s="28"/>
      <c r="K28" s="28"/>
      <c r="L28" s="28"/>
      <c r="M28" s="28"/>
      <c r="N28" s="28"/>
      <c r="O28" s="28"/>
      <c r="P28" s="28"/>
      <c r="Q28" s="28"/>
      <c r="R28" s="28"/>
      <c r="S28" s="28"/>
      <c r="T28" s="28"/>
      <c r="U28" s="28"/>
      <c r="V28" s="91"/>
      <c r="W28" s="94"/>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row>
    <row r="29" spans="2:252" ht="9.75" customHeight="1" x14ac:dyDescent="0.2">
      <c r="B29" s="89" t="str">
        <f>Planilha1!A27&amp;" "&amp;Planilha1!D27</f>
        <v xml:space="preserve"> </v>
      </c>
      <c r="C29" s="30"/>
      <c r="D29" s="30" t="s">
        <v>464</v>
      </c>
      <c r="E29" s="30" t="s">
        <v>464</v>
      </c>
      <c r="F29" s="30" t="s">
        <v>464</v>
      </c>
      <c r="G29" s="30" t="s">
        <v>464</v>
      </c>
      <c r="H29" s="30" t="s">
        <v>464</v>
      </c>
      <c r="I29" s="30" t="s">
        <v>464</v>
      </c>
      <c r="J29" s="30" t="s">
        <v>464</v>
      </c>
      <c r="K29" s="30" t="s">
        <v>464</v>
      </c>
      <c r="L29" s="30" t="s">
        <v>464</v>
      </c>
      <c r="M29" s="30" t="s">
        <v>464</v>
      </c>
      <c r="N29" s="30" t="s">
        <v>464</v>
      </c>
      <c r="O29" s="30" t="s">
        <v>464</v>
      </c>
      <c r="P29" s="30" t="s">
        <v>464</v>
      </c>
      <c r="Q29" s="30" t="s">
        <v>464</v>
      </c>
      <c r="R29" s="30" t="s">
        <v>464</v>
      </c>
      <c r="S29" s="30" t="s">
        <v>464</v>
      </c>
      <c r="T29" s="30" t="s">
        <v>464</v>
      </c>
      <c r="U29" s="30" t="s">
        <v>464</v>
      </c>
      <c r="V29" s="92"/>
      <c r="W29" s="95"/>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row>
    <row r="30" spans="2:252" ht="9.9499999999999993" customHeight="1" x14ac:dyDescent="0.2">
      <c r="B30" s="88" t="str">
        <f>Planilha1!A28&amp;" "&amp;Planilha1!D28</f>
        <v>1.1.5. REVITALIZAÇÃO DE ESCADA</v>
      </c>
      <c r="C30" s="7"/>
      <c r="D30" s="7"/>
      <c r="E30" s="7"/>
      <c r="F30" s="7"/>
      <c r="G30" s="7"/>
      <c r="H30" s="7"/>
      <c r="I30" s="7"/>
      <c r="J30" s="7"/>
      <c r="K30" s="7"/>
      <c r="L30" s="7"/>
      <c r="M30" s="7"/>
      <c r="N30" s="7"/>
      <c r="O30" s="7"/>
      <c r="P30" s="7"/>
      <c r="Q30" s="7"/>
      <c r="R30" s="7"/>
      <c r="S30" s="7"/>
      <c r="T30" s="7"/>
      <c r="U30" s="7"/>
      <c r="V30" s="90"/>
      <c r="W30" s="93" t="e">
        <f t="shared" ref="W30" si="7">V30/$V$93</f>
        <v>#DIV/0!</v>
      </c>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row>
    <row r="31" spans="2:252" ht="5.0999999999999996" customHeight="1" x14ac:dyDescent="0.2">
      <c r="B31" s="89" t="str">
        <f>Planilha1!A29&amp;" "&amp;Planilha1!D29</f>
        <v xml:space="preserve"> </v>
      </c>
      <c r="C31" s="68" t="s">
        <v>14</v>
      </c>
      <c r="D31" s="28"/>
      <c r="E31" s="28"/>
      <c r="F31" s="28"/>
      <c r="G31" s="28"/>
      <c r="H31" s="28"/>
      <c r="I31" s="28"/>
      <c r="J31" s="28"/>
      <c r="K31" s="28"/>
      <c r="L31" s="28"/>
      <c r="M31" s="28"/>
      <c r="N31" s="28"/>
      <c r="O31" s="28"/>
      <c r="P31" s="28"/>
      <c r="Q31" s="28"/>
      <c r="R31" s="28"/>
      <c r="S31" s="28"/>
      <c r="T31" s="28"/>
      <c r="U31" s="28"/>
      <c r="V31" s="91"/>
      <c r="W31" s="94"/>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row>
    <row r="32" spans="2:252" ht="9.75" customHeight="1" x14ac:dyDescent="0.2">
      <c r="B32" s="89" t="str">
        <f>Planilha1!A30&amp;" "&amp;Planilha1!D30</f>
        <v xml:space="preserve"> </v>
      </c>
      <c r="C32" s="30"/>
      <c r="D32" s="30" t="s">
        <v>464</v>
      </c>
      <c r="E32" s="30" t="s">
        <v>464</v>
      </c>
      <c r="F32" s="30" t="s">
        <v>464</v>
      </c>
      <c r="G32" s="30" t="s">
        <v>464</v>
      </c>
      <c r="H32" s="30" t="s">
        <v>464</v>
      </c>
      <c r="I32" s="30" t="s">
        <v>464</v>
      </c>
      <c r="J32" s="30" t="s">
        <v>464</v>
      </c>
      <c r="K32" s="30" t="s">
        <v>464</v>
      </c>
      <c r="L32" s="30" t="s">
        <v>464</v>
      </c>
      <c r="M32" s="30" t="s">
        <v>464</v>
      </c>
      <c r="N32" s="30" t="s">
        <v>464</v>
      </c>
      <c r="O32" s="30" t="s">
        <v>464</v>
      </c>
      <c r="P32" s="30" t="s">
        <v>464</v>
      </c>
      <c r="Q32" s="30" t="s">
        <v>464</v>
      </c>
      <c r="R32" s="30" t="s">
        <v>464</v>
      </c>
      <c r="S32" s="30" t="s">
        <v>464</v>
      </c>
      <c r="T32" s="30" t="s">
        <v>464</v>
      </c>
      <c r="U32" s="30" t="s">
        <v>464</v>
      </c>
      <c r="V32" s="92"/>
      <c r="W32" s="95"/>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row>
    <row r="33" spans="2:252" ht="9.9499999999999993" customHeight="1" x14ac:dyDescent="0.2">
      <c r="B33" s="88" t="str">
        <f>Planilha1!A31&amp;" "&amp;Planilha1!D31</f>
        <v>1.1.6. ARQUIBANCADA</v>
      </c>
      <c r="C33" s="7"/>
      <c r="D33" s="7"/>
      <c r="E33" s="7"/>
      <c r="F33" s="7"/>
      <c r="G33" s="7"/>
      <c r="H33" s="7"/>
      <c r="I33" s="7"/>
      <c r="J33" s="7"/>
      <c r="K33" s="7"/>
      <c r="L33" s="7"/>
      <c r="M33" s="7"/>
      <c r="N33" s="7"/>
      <c r="O33" s="7"/>
      <c r="P33" s="7"/>
      <c r="Q33" s="7"/>
      <c r="R33" s="7"/>
      <c r="S33" s="7"/>
      <c r="T33" s="7"/>
      <c r="U33" s="7"/>
      <c r="V33" s="90"/>
      <c r="W33" s="93" t="e">
        <f t="shared" ref="W33" si="8">V33/$V$93</f>
        <v>#DIV/0!</v>
      </c>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row>
    <row r="34" spans="2:252" ht="5.0999999999999996" customHeight="1" x14ac:dyDescent="0.2">
      <c r="B34" s="89" t="str">
        <f>Planilha1!A32&amp;" "&amp;Planilha1!D32</f>
        <v xml:space="preserve"> </v>
      </c>
      <c r="C34" s="28"/>
      <c r="D34" s="68" t="s">
        <v>14</v>
      </c>
      <c r="E34" s="28"/>
      <c r="F34" s="28"/>
      <c r="G34" s="28"/>
      <c r="H34" s="28"/>
      <c r="I34" s="28"/>
      <c r="J34" s="28"/>
      <c r="K34" s="28"/>
      <c r="L34" s="28"/>
      <c r="M34" s="28"/>
      <c r="N34" s="28"/>
      <c r="O34" s="28"/>
      <c r="P34" s="28"/>
      <c r="Q34" s="28"/>
      <c r="R34" s="28"/>
      <c r="S34" s="28"/>
      <c r="T34" s="28"/>
      <c r="U34" s="28"/>
      <c r="V34" s="91"/>
      <c r="W34" s="9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row>
    <row r="35" spans="2:252" ht="9.9499999999999993" customHeight="1" x14ac:dyDescent="0.2">
      <c r="B35" s="89" t="str">
        <f>Planilha1!A33&amp;" "&amp;Planilha1!D33</f>
        <v xml:space="preserve"> </v>
      </c>
      <c r="C35" s="30" t="s">
        <v>464</v>
      </c>
      <c r="D35" s="30"/>
      <c r="E35" s="30" t="s">
        <v>464</v>
      </c>
      <c r="F35" s="30" t="s">
        <v>464</v>
      </c>
      <c r="G35" s="30" t="s">
        <v>464</v>
      </c>
      <c r="H35" s="30" t="s">
        <v>464</v>
      </c>
      <c r="I35" s="30" t="s">
        <v>464</v>
      </c>
      <c r="J35" s="30" t="s">
        <v>464</v>
      </c>
      <c r="K35" s="30" t="s">
        <v>464</v>
      </c>
      <c r="L35" s="30" t="s">
        <v>464</v>
      </c>
      <c r="M35" s="30" t="s">
        <v>464</v>
      </c>
      <c r="N35" s="30" t="s">
        <v>464</v>
      </c>
      <c r="O35" s="30" t="s">
        <v>464</v>
      </c>
      <c r="P35" s="30" t="s">
        <v>464</v>
      </c>
      <c r="Q35" s="30" t="s">
        <v>464</v>
      </c>
      <c r="R35" s="30" t="s">
        <v>464</v>
      </c>
      <c r="S35" s="30" t="s">
        <v>464</v>
      </c>
      <c r="T35" s="30" t="s">
        <v>464</v>
      </c>
      <c r="U35" s="30" t="s">
        <v>464</v>
      </c>
      <c r="V35" s="92"/>
      <c r="W35" s="9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row>
    <row r="36" spans="2:252" ht="9.9499999999999993" customHeight="1" x14ac:dyDescent="0.2">
      <c r="B36" s="88" t="str">
        <f>Planilha1!A34&amp;" "&amp;Planilha1!D34</f>
        <v>1.1.7. RAMPA DE ACESSIBILIDADE</v>
      </c>
      <c r="C36" s="7"/>
      <c r="D36" s="7"/>
      <c r="E36" s="7"/>
      <c r="F36" s="7"/>
      <c r="G36" s="7"/>
      <c r="H36" s="7"/>
      <c r="I36" s="7"/>
      <c r="J36" s="7"/>
      <c r="K36" s="7"/>
      <c r="L36" s="7"/>
      <c r="M36" s="7"/>
      <c r="N36" s="7"/>
      <c r="O36" s="7"/>
      <c r="P36" s="7"/>
      <c r="Q36" s="7"/>
      <c r="R36" s="7"/>
      <c r="S36" s="7"/>
      <c r="T36" s="7"/>
      <c r="U36" s="7"/>
      <c r="V36" s="90"/>
      <c r="W36" s="93" t="e">
        <f t="shared" ref="W36" si="9">V36/$V$93</f>
        <v>#DIV/0!</v>
      </c>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row>
    <row r="37" spans="2:252" ht="5.0999999999999996" customHeight="1" x14ac:dyDescent="0.2">
      <c r="B37" s="89" t="str">
        <f>Planilha1!A35&amp;" "&amp;Planilha1!D35</f>
        <v xml:space="preserve"> </v>
      </c>
      <c r="C37" s="28"/>
      <c r="D37" s="28"/>
      <c r="E37" s="68" t="s">
        <v>14</v>
      </c>
      <c r="F37" s="28"/>
      <c r="G37" s="28"/>
      <c r="H37" s="28"/>
      <c r="I37" s="28"/>
      <c r="J37" s="28"/>
      <c r="K37" s="28"/>
      <c r="L37" s="28"/>
      <c r="M37" s="28"/>
      <c r="N37" s="28"/>
      <c r="O37" s="28"/>
      <c r="P37" s="28"/>
      <c r="Q37" s="28"/>
      <c r="R37" s="28"/>
      <c r="S37" s="28"/>
      <c r="T37" s="28"/>
      <c r="U37" s="28"/>
      <c r="V37" s="91"/>
      <c r="W37" s="94"/>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row>
    <row r="38" spans="2:252" ht="9.75" customHeight="1" x14ac:dyDescent="0.2">
      <c r="B38" s="89" t="str">
        <f>Planilha1!A36&amp;" "&amp;Planilha1!D36</f>
        <v xml:space="preserve"> </v>
      </c>
      <c r="C38" s="30" t="s">
        <v>464</v>
      </c>
      <c r="D38" s="30" t="s">
        <v>464</v>
      </c>
      <c r="E38" s="30"/>
      <c r="F38" s="30" t="s">
        <v>464</v>
      </c>
      <c r="G38" s="30" t="s">
        <v>464</v>
      </c>
      <c r="H38" s="30" t="s">
        <v>464</v>
      </c>
      <c r="I38" s="30" t="s">
        <v>464</v>
      </c>
      <c r="J38" s="30" t="s">
        <v>464</v>
      </c>
      <c r="K38" s="30" t="s">
        <v>464</v>
      </c>
      <c r="L38" s="30" t="s">
        <v>464</v>
      </c>
      <c r="M38" s="30" t="s">
        <v>464</v>
      </c>
      <c r="N38" s="30" t="s">
        <v>464</v>
      </c>
      <c r="O38" s="30" t="s">
        <v>464</v>
      </c>
      <c r="P38" s="30" t="s">
        <v>464</v>
      </c>
      <c r="Q38" s="30" t="s">
        <v>464</v>
      </c>
      <c r="R38" s="30" t="s">
        <v>464</v>
      </c>
      <c r="S38" s="30" t="s">
        <v>464</v>
      </c>
      <c r="T38" s="30" t="s">
        <v>464</v>
      </c>
      <c r="U38" s="30" t="s">
        <v>464</v>
      </c>
      <c r="V38" s="92"/>
      <c r="W38" s="95"/>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row>
    <row r="39" spans="2:252" ht="9.9499999999999993" customHeight="1" x14ac:dyDescent="0.2">
      <c r="B39" s="88" t="str">
        <f>Planilha1!A37&amp;" "&amp;Planilha1!D37</f>
        <v>1.1.8. PISO</v>
      </c>
      <c r="C39" s="7"/>
      <c r="D39" s="7"/>
      <c r="E39" s="7"/>
      <c r="F39" s="7"/>
      <c r="G39" s="7"/>
      <c r="H39" s="7"/>
      <c r="I39" s="7"/>
      <c r="J39" s="7"/>
      <c r="K39" s="7"/>
      <c r="L39" s="7"/>
      <c r="M39" s="7"/>
      <c r="N39" s="7"/>
      <c r="O39" s="7"/>
      <c r="P39" s="7"/>
      <c r="Q39" s="7"/>
      <c r="R39" s="7"/>
      <c r="S39" s="7"/>
      <c r="T39" s="7"/>
      <c r="U39" s="7"/>
      <c r="V39" s="90"/>
      <c r="W39" s="93" t="e">
        <f t="shared" ref="W39" si="10">V39/$V$93</f>
        <v>#DIV/0!</v>
      </c>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row>
    <row r="40" spans="2:252" ht="5.0999999999999996" customHeight="1" x14ac:dyDescent="0.2">
      <c r="B40" s="89" t="str">
        <f>Planilha1!A38&amp;" "&amp;Planilha1!D38</f>
        <v xml:space="preserve"> </v>
      </c>
      <c r="C40" s="28"/>
      <c r="D40" s="68" t="s">
        <v>14</v>
      </c>
      <c r="E40" s="28"/>
      <c r="F40" s="28"/>
      <c r="G40" s="28"/>
      <c r="H40" s="28"/>
      <c r="I40" s="28"/>
      <c r="J40" s="28"/>
      <c r="K40" s="28"/>
      <c r="L40" s="28"/>
      <c r="M40" s="28"/>
      <c r="N40" s="28"/>
      <c r="O40" s="28"/>
      <c r="P40" s="28"/>
      <c r="Q40" s="28"/>
      <c r="R40" s="28"/>
      <c r="S40" s="28"/>
      <c r="T40" s="28"/>
      <c r="U40" s="28"/>
      <c r="V40" s="91"/>
      <c r="W40" s="94"/>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row>
    <row r="41" spans="2:252" ht="9.75" customHeight="1" x14ac:dyDescent="0.2">
      <c r="B41" s="89" t="str">
        <f>Planilha1!A39&amp;" "&amp;Planilha1!D39</f>
        <v xml:space="preserve"> </v>
      </c>
      <c r="C41" s="30" t="s">
        <v>464</v>
      </c>
      <c r="D41" s="30"/>
      <c r="E41" s="30" t="s">
        <v>464</v>
      </c>
      <c r="F41" s="30" t="s">
        <v>464</v>
      </c>
      <c r="G41" s="30" t="s">
        <v>464</v>
      </c>
      <c r="H41" s="30" t="s">
        <v>464</v>
      </c>
      <c r="I41" s="30" t="s">
        <v>464</v>
      </c>
      <c r="J41" s="30" t="s">
        <v>464</v>
      </c>
      <c r="K41" s="30" t="s">
        <v>464</v>
      </c>
      <c r="L41" s="30" t="s">
        <v>464</v>
      </c>
      <c r="M41" s="30" t="s">
        <v>464</v>
      </c>
      <c r="N41" s="30" t="s">
        <v>464</v>
      </c>
      <c r="O41" s="30" t="s">
        <v>464</v>
      </c>
      <c r="P41" s="30" t="s">
        <v>464</v>
      </c>
      <c r="Q41" s="30" t="s">
        <v>464</v>
      </c>
      <c r="R41" s="30" t="s">
        <v>464</v>
      </c>
      <c r="S41" s="30" t="s">
        <v>464</v>
      </c>
      <c r="T41" s="30" t="s">
        <v>464</v>
      </c>
      <c r="U41" s="30" t="s">
        <v>464</v>
      </c>
      <c r="V41" s="92"/>
      <c r="W41" s="95"/>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row>
    <row r="42" spans="2:252" ht="9.9499999999999993" customHeight="1" x14ac:dyDescent="0.2">
      <c r="B42" s="88" t="str">
        <f>Planilha1!A40&amp;" "&amp;Planilha1!D40</f>
        <v>1.1.9. PLAYGROUND</v>
      </c>
      <c r="C42" s="7"/>
      <c r="D42" s="7"/>
      <c r="E42" s="7"/>
      <c r="F42" s="7"/>
      <c r="G42" s="7"/>
      <c r="H42" s="7"/>
      <c r="I42" s="7"/>
      <c r="J42" s="7"/>
      <c r="K42" s="7"/>
      <c r="L42" s="7"/>
      <c r="M42" s="7"/>
      <c r="N42" s="7"/>
      <c r="O42" s="7"/>
      <c r="P42" s="7"/>
      <c r="Q42" s="7"/>
      <c r="R42" s="7"/>
      <c r="S42" s="7"/>
      <c r="T42" s="7"/>
      <c r="U42" s="7"/>
      <c r="V42" s="90"/>
      <c r="W42" s="93" t="e">
        <f t="shared" ref="W42" si="11">V42/$V$93</f>
        <v>#DIV/0!</v>
      </c>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row>
    <row r="43" spans="2:252" ht="5.0999999999999996" customHeight="1" x14ac:dyDescent="0.2">
      <c r="B43" s="89" t="str">
        <f>Planilha1!A41&amp;" "&amp;Planilha1!D41</f>
        <v xml:space="preserve"> </v>
      </c>
      <c r="C43" s="28"/>
      <c r="D43" s="28"/>
      <c r="E43" s="28"/>
      <c r="F43" s="28"/>
      <c r="G43" s="28"/>
      <c r="H43" s="28"/>
      <c r="I43" s="28"/>
      <c r="J43" s="68" t="s">
        <v>14</v>
      </c>
      <c r="K43" s="28"/>
      <c r="L43" s="28"/>
      <c r="M43" s="28"/>
      <c r="N43" s="28"/>
      <c r="O43" s="28"/>
      <c r="P43" s="28"/>
      <c r="Q43" s="28"/>
      <c r="R43" s="28"/>
      <c r="S43" s="28"/>
      <c r="T43" s="28"/>
      <c r="U43" s="28"/>
      <c r="V43" s="91"/>
      <c r="W43" s="94"/>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row>
    <row r="44" spans="2:252" ht="9.75" customHeight="1" x14ac:dyDescent="0.2">
      <c r="B44" s="89" t="str">
        <f>Planilha1!A42&amp;" "&amp;Planilha1!D42</f>
        <v xml:space="preserve"> </v>
      </c>
      <c r="C44" s="30" t="s">
        <v>464</v>
      </c>
      <c r="D44" s="30" t="s">
        <v>464</v>
      </c>
      <c r="E44" s="30" t="s">
        <v>464</v>
      </c>
      <c r="F44" s="30" t="s">
        <v>464</v>
      </c>
      <c r="G44" s="30" t="s">
        <v>464</v>
      </c>
      <c r="H44" s="30" t="s">
        <v>464</v>
      </c>
      <c r="I44" s="30" t="s">
        <v>464</v>
      </c>
      <c r="J44" s="30"/>
      <c r="K44" s="30" t="s">
        <v>464</v>
      </c>
      <c r="L44" s="30" t="s">
        <v>464</v>
      </c>
      <c r="M44" s="30" t="s">
        <v>464</v>
      </c>
      <c r="N44" s="30" t="s">
        <v>464</v>
      </c>
      <c r="O44" s="30" t="s">
        <v>464</v>
      </c>
      <c r="P44" s="30" t="s">
        <v>464</v>
      </c>
      <c r="Q44" s="30" t="s">
        <v>464</v>
      </c>
      <c r="R44" s="30" t="s">
        <v>464</v>
      </c>
      <c r="S44" s="30" t="s">
        <v>464</v>
      </c>
      <c r="T44" s="30" t="s">
        <v>464</v>
      </c>
      <c r="U44" s="30" t="s">
        <v>464</v>
      </c>
      <c r="V44" s="92"/>
      <c r="W44" s="95"/>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row>
    <row r="45" spans="2:252" s="70" customFormat="1" ht="9.9499999999999993" customHeight="1" x14ac:dyDescent="0.2">
      <c r="B45" s="96" t="str">
        <f>Planilha1!A43&amp;" "&amp;Planilha1!D43</f>
        <v>1.2. QUADRA POLIESPORTIVA</v>
      </c>
      <c r="C45" s="71"/>
      <c r="D45" s="71"/>
      <c r="E45" s="71"/>
      <c r="F45" s="71"/>
      <c r="G45" s="71"/>
      <c r="H45" s="71"/>
      <c r="I45" s="71"/>
      <c r="J45" s="71"/>
      <c r="K45" s="71"/>
      <c r="L45" s="71"/>
      <c r="M45" s="71"/>
      <c r="N45" s="71"/>
      <c r="O45" s="71"/>
      <c r="P45" s="71"/>
      <c r="Q45" s="71"/>
      <c r="R45" s="71"/>
      <c r="S45" s="71"/>
      <c r="T45" s="71"/>
      <c r="U45" s="71"/>
      <c r="V45" s="98"/>
      <c r="W45" s="101"/>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c r="GG45" s="72"/>
      <c r="GH45" s="72"/>
      <c r="GI45" s="72"/>
      <c r="GJ45" s="72"/>
      <c r="GK45" s="72"/>
      <c r="GL45" s="72"/>
      <c r="GM45" s="72"/>
      <c r="GN45" s="72"/>
      <c r="GO45" s="72"/>
      <c r="GP45" s="72"/>
      <c r="GQ45" s="72"/>
      <c r="GR45" s="72"/>
      <c r="GS45" s="72"/>
      <c r="GT45" s="72"/>
      <c r="GU45" s="72"/>
      <c r="GV45" s="72"/>
      <c r="GW45" s="72"/>
      <c r="GX45" s="72"/>
      <c r="GY45" s="72"/>
      <c r="GZ45" s="72"/>
      <c r="HA45" s="72"/>
      <c r="HB45" s="72"/>
      <c r="HC45" s="72"/>
      <c r="HD45" s="72"/>
      <c r="HE45" s="72"/>
      <c r="HF45" s="72"/>
      <c r="HG45" s="72"/>
      <c r="HH45" s="72"/>
      <c r="HI45" s="72"/>
      <c r="HJ45" s="72"/>
      <c r="HK45" s="72"/>
      <c r="HL45" s="72"/>
      <c r="HM45" s="72"/>
      <c r="HN45" s="72"/>
      <c r="HO45" s="72"/>
      <c r="HP45" s="72"/>
      <c r="HQ45" s="72"/>
      <c r="HR45" s="72"/>
      <c r="HS45" s="72"/>
      <c r="HT45" s="72"/>
      <c r="HU45" s="72"/>
      <c r="HV45" s="72"/>
      <c r="HW45" s="72"/>
      <c r="HX45" s="72"/>
      <c r="HY45" s="72"/>
      <c r="HZ45" s="72"/>
      <c r="IA45" s="72"/>
      <c r="IB45" s="72"/>
      <c r="IC45" s="72"/>
      <c r="ID45" s="72"/>
      <c r="IE45" s="72"/>
      <c r="IF45" s="72"/>
      <c r="IG45" s="72"/>
      <c r="IH45" s="72"/>
      <c r="II45" s="72"/>
      <c r="IJ45" s="72"/>
      <c r="IK45" s="72"/>
      <c r="IL45" s="72"/>
      <c r="IM45" s="72"/>
      <c r="IN45" s="72"/>
      <c r="IO45" s="72"/>
      <c r="IP45" s="72"/>
      <c r="IQ45" s="72"/>
      <c r="IR45" s="72"/>
    </row>
    <row r="46" spans="2:252" s="70" customFormat="1" ht="5.0999999999999996" customHeight="1" x14ac:dyDescent="0.2">
      <c r="B46" s="97" t="str">
        <f>Planilha1!A44&amp;" "&amp;Planilha1!D44</f>
        <v xml:space="preserve"> </v>
      </c>
      <c r="C46" s="73"/>
      <c r="D46" s="73"/>
      <c r="E46" s="73"/>
      <c r="F46" s="73"/>
      <c r="G46" s="73"/>
      <c r="H46" s="73"/>
      <c r="I46" s="73"/>
      <c r="J46" s="73"/>
      <c r="K46" s="73"/>
      <c r="L46" s="73"/>
      <c r="M46" s="73"/>
      <c r="N46" s="73"/>
      <c r="O46" s="73"/>
      <c r="P46" s="73"/>
      <c r="Q46" s="73"/>
      <c r="R46" s="73"/>
      <c r="S46" s="73"/>
      <c r="T46" s="73"/>
      <c r="U46" s="73"/>
      <c r="V46" s="99"/>
      <c r="W46" s="10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c r="GG46" s="72"/>
      <c r="GH46" s="72"/>
      <c r="GI46" s="72"/>
      <c r="GJ46" s="72"/>
      <c r="GK46" s="72"/>
      <c r="GL46" s="72"/>
      <c r="GM46" s="72"/>
      <c r="GN46" s="72"/>
      <c r="GO46" s="72"/>
      <c r="GP46" s="72"/>
      <c r="GQ46" s="72"/>
      <c r="GR46" s="72"/>
      <c r="GS46" s="72"/>
      <c r="GT46" s="72"/>
      <c r="GU46" s="72"/>
      <c r="GV46" s="72"/>
      <c r="GW46" s="72"/>
      <c r="GX46" s="72"/>
      <c r="GY46" s="72"/>
      <c r="GZ46" s="72"/>
      <c r="HA46" s="72"/>
      <c r="HB46" s="72"/>
      <c r="HC46" s="72"/>
      <c r="HD46" s="72"/>
      <c r="HE46" s="72"/>
      <c r="HF46" s="72"/>
      <c r="HG46" s="72"/>
      <c r="HH46" s="72"/>
      <c r="HI46" s="72"/>
      <c r="HJ46" s="72"/>
      <c r="HK46" s="72"/>
      <c r="HL46" s="72"/>
      <c r="HM46" s="72"/>
      <c r="HN46" s="72"/>
      <c r="HO46" s="72"/>
      <c r="HP46" s="72"/>
      <c r="HQ46" s="72"/>
      <c r="HR46" s="72"/>
      <c r="HS46" s="72"/>
      <c r="HT46" s="72"/>
      <c r="HU46" s="72"/>
      <c r="HV46" s="72"/>
      <c r="HW46" s="72"/>
      <c r="HX46" s="72"/>
      <c r="HY46" s="72"/>
      <c r="HZ46" s="72"/>
      <c r="IA46" s="72"/>
      <c r="IB46" s="72"/>
      <c r="IC46" s="72"/>
      <c r="ID46" s="72"/>
      <c r="IE46" s="72"/>
      <c r="IF46" s="72"/>
      <c r="IG46" s="72"/>
      <c r="IH46" s="72"/>
      <c r="II46" s="72"/>
      <c r="IJ46" s="72"/>
      <c r="IK46" s="72"/>
      <c r="IL46" s="72"/>
      <c r="IM46" s="72"/>
      <c r="IN46" s="72"/>
      <c r="IO46" s="72"/>
      <c r="IP46" s="72"/>
      <c r="IQ46" s="72"/>
      <c r="IR46" s="72"/>
    </row>
    <row r="47" spans="2:252" s="70" customFormat="1" ht="9.75" customHeight="1" x14ac:dyDescent="0.2">
      <c r="B47" s="97" t="str">
        <f>Planilha1!A45&amp;" "&amp;Planilha1!D45</f>
        <v xml:space="preserve"> </v>
      </c>
      <c r="C47" s="74" t="s">
        <v>464</v>
      </c>
      <c r="D47" s="74" t="s">
        <v>464</v>
      </c>
      <c r="E47" s="74" t="s">
        <v>464</v>
      </c>
      <c r="F47" s="74" t="s">
        <v>464</v>
      </c>
      <c r="G47" s="74" t="s">
        <v>464</v>
      </c>
      <c r="H47" s="74" t="s">
        <v>464</v>
      </c>
      <c r="I47" s="74" t="s">
        <v>464</v>
      </c>
      <c r="J47" s="74" t="s">
        <v>464</v>
      </c>
      <c r="K47" s="74" t="s">
        <v>464</v>
      </c>
      <c r="L47" s="74" t="s">
        <v>464</v>
      </c>
      <c r="M47" s="74" t="s">
        <v>464</v>
      </c>
      <c r="N47" s="74" t="s">
        <v>464</v>
      </c>
      <c r="O47" s="74" t="s">
        <v>464</v>
      </c>
      <c r="P47" s="74" t="s">
        <v>464</v>
      </c>
      <c r="Q47" s="74" t="s">
        <v>464</v>
      </c>
      <c r="R47" s="74" t="s">
        <v>464</v>
      </c>
      <c r="S47" s="74" t="s">
        <v>464</v>
      </c>
      <c r="T47" s="74" t="s">
        <v>464</v>
      </c>
      <c r="U47" s="74" t="s">
        <v>464</v>
      </c>
      <c r="V47" s="100"/>
      <c r="W47" s="103"/>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c r="DE47" s="72"/>
      <c r="DF47" s="72"/>
      <c r="DG47" s="72"/>
      <c r="DH47" s="72"/>
      <c r="DI47" s="72"/>
      <c r="DJ47" s="72"/>
      <c r="DK47" s="72"/>
      <c r="DL47" s="72"/>
      <c r="DM47" s="72"/>
      <c r="DN47" s="72"/>
      <c r="DO47" s="72"/>
      <c r="DP47" s="72"/>
      <c r="DQ47" s="72"/>
      <c r="DR47" s="72"/>
      <c r="DS47" s="72"/>
      <c r="DT47" s="72"/>
      <c r="DU47" s="72"/>
      <c r="DV47" s="72"/>
      <c r="DW47" s="72"/>
      <c r="DX47" s="72"/>
      <c r="DY47" s="72"/>
      <c r="DZ47" s="72"/>
      <c r="EA47" s="72"/>
      <c r="EB47" s="72"/>
      <c r="EC47" s="72"/>
      <c r="ED47" s="72"/>
      <c r="EE47" s="72"/>
      <c r="EF47" s="72"/>
      <c r="EG47" s="72"/>
      <c r="EH47" s="72"/>
      <c r="EI47" s="72"/>
      <c r="EJ47" s="72"/>
      <c r="EK47" s="72"/>
      <c r="EL47" s="72"/>
      <c r="EM47" s="72"/>
      <c r="EN47" s="72"/>
      <c r="EO47" s="72"/>
      <c r="EP47" s="72"/>
      <c r="EQ47" s="72"/>
      <c r="ER47" s="72"/>
      <c r="ES47" s="72"/>
      <c r="ET47" s="72"/>
      <c r="EU47" s="72"/>
      <c r="EV47" s="72"/>
      <c r="EW47" s="72"/>
      <c r="EX47" s="72"/>
      <c r="EY47" s="72"/>
      <c r="EZ47" s="72"/>
      <c r="FA47" s="72"/>
      <c r="FB47" s="72"/>
      <c r="FC47" s="72"/>
      <c r="FD47" s="72"/>
      <c r="FE47" s="72"/>
      <c r="FF47" s="72"/>
      <c r="FG47" s="72"/>
      <c r="FH47" s="72"/>
      <c r="FI47" s="72"/>
      <c r="FJ47" s="72"/>
      <c r="FK47" s="72"/>
      <c r="FL47" s="72"/>
      <c r="FM47" s="72"/>
      <c r="FN47" s="72"/>
      <c r="FO47" s="72"/>
      <c r="FP47" s="72"/>
      <c r="FQ47" s="72"/>
      <c r="FR47" s="72"/>
      <c r="FS47" s="72"/>
      <c r="FT47" s="72"/>
      <c r="FU47" s="72"/>
      <c r="FV47" s="72"/>
      <c r="FW47" s="72"/>
      <c r="FX47" s="72"/>
      <c r="FY47" s="72"/>
      <c r="FZ47" s="72"/>
      <c r="GA47" s="72"/>
      <c r="GB47" s="72"/>
      <c r="GC47" s="72"/>
      <c r="GD47" s="72"/>
      <c r="GE47" s="72"/>
      <c r="GF47" s="72"/>
      <c r="GG47" s="72"/>
      <c r="GH47" s="72"/>
      <c r="GI47" s="72"/>
      <c r="GJ47" s="72"/>
      <c r="GK47" s="72"/>
      <c r="GL47" s="72"/>
      <c r="GM47" s="72"/>
      <c r="GN47" s="72"/>
      <c r="GO47" s="72"/>
      <c r="GP47" s="72"/>
      <c r="GQ47" s="72"/>
      <c r="GR47" s="72"/>
      <c r="GS47" s="72"/>
      <c r="GT47" s="72"/>
      <c r="GU47" s="72"/>
      <c r="GV47" s="72"/>
      <c r="GW47" s="72"/>
      <c r="GX47" s="72"/>
      <c r="GY47" s="72"/>
      <c r="GZ47" s="72"/>
      <c r="HA47" s="72"/>
      <c r="HB47" s="72"/>
      <c r="HC47" s="72"/>
      <c r="HD47" s="72"/>
      <c r="HE47" s="72"/>
      <c r="HF47" s="72"/>
      <c r="HG47" s="72"/>
      <c r="HH47" s="72"/>
      <c r="HI47" s="72"/>
      <c r="HJ47" s="72"/>
      <c r="HK47" s="72"/>
      <c r="HL47" s="72"/>
      <c r="HM47" s="72"/>
      <c r="HN47" s="72"/>
      <c r="HO47" s="72"/>
      <c r="HP47" s="72"/>
      <c r="HQ47" s="72"/>
      <c r="HR47" s="72"/>
      <c r="HS47" s="72"/>
      <c r="HT47" s="72"/>
      <c r="HU47" s="72"/>
      <c r="HV47" s="72"/>
      <c r="HW47" s="72"/>
      <c r="HX47" s="72"/>
      <c r="HY47" s="72"/>
      <c r="HZ47" s="72"/>
      <c r="IA47" s="72"/>
      <c r="IB47" s="72"/>
      <c r="IC47" s="72"/>
      <c r="ID47" s="72"/>
      <c r="IE47" s="72"/>
      <c r="IF47" s="72"/>
      <c r="IG47" s="72"/>
      <c r="IH47" s="72"/>
      <c r="II47" s="72"/>
      <c r="IJ47" s="72"/>
      <c r="IK47" s="72"/>
      <c r="IL47" s="72"/>
      <c r="IM47" s="72"/>
      <c r="IN47" s="72"/>
      <c r="IO47" s="72"/>
      <c r="IP47" s="72"/>
      <c r="IQ47" s="72"/>
      <c r="IR47" s="72"/>
    </row>
    <row r="48" spans="2:252" ht="9.9499999999999993" customHeight="1" x14ac:dyDescent="0.2">
      <c r="B48" s="88" t="str">
        <f>Planilha1!A46&amp;" "&amp;Planilha1!D46</f>
        <v>1.2.1. PISO</v>
      </c>
      <c r="C48" s="7"/>
      <c r="D48" s="7"/>
      <c r="E48" s="7"/>
      <c r="F48" s="7"/>
      <c r="G48" s="7"/>
      <c r="H48" s="7"/>
      <c r="I48" s="7"/>
      <c r="J48" s="7"/>
      <c r="K48" s="7"/>
      <c r="L48" s="7"/>
      <c r="M48" s="7"/>
      <c r="N48" s="7"/>
      <c r="O48" s="7"/>
      <c r="P48" s="7"/>
      <c r="Q48" s="7"/>
      <c r="R48" s="7"/>
      <c r="S48" s="7"/>
      <c r="T48" s="7"/>
      <c r="U48" s="7"/>
      <c r="V48" s="90"/>
      <c r="W48" s="93" t="e">
        <f t="shared" ref="W48" si="12">V48/$V$93</f>
        <v>#DIV/0!</v>
      </c>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row>
    <row r="49" spans="2:252" ht="5.0999999999999996" customHeight="1" x14ac:dyDescent="0.2">
      <c r="B49" s="89" t="str">
        <f>Planilha1!A47&amp;" "&amp;Planilha1!D47</f>
        <v xml:space="preserve"> </v>
      </c>
      <c r="C49" s="28"/>
      <c r="D49" s="28"/>
      <c r="E49" s="28"/>
      <c r="F49" s="68" t="s">
        <v>14</v>
      </c>
      <c r="G49" s="28"/>
      <c r="H49" s="28"/>
      <c r="I49" s="28"/>
      <c r="J49" s="83" t="s">
        <v>14</v>
      </c>
      <c r="K49" s="28"/>
      <c r="L49" s="28"/>
      <c r="M49" s="28"/>
      <c r="N49" s="28"/>
      <c r="O49" s="28"/>
      <c r="P49" s="28"/>
      <c r="Q49" s="28"/>
      <c r="R49" s="28"/>
      <c r="S49" s="28"/>
      <c r="T49" s="28"/>
      <c r="U49" s="28"/>
      <c r="V49" s="91"/>
      <c r="W49" s="94"/>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row>
    <row r="50" spans="2:252" ht="9.75" customHeight="1" x14ac:dyDescent="0.2">
      <c r="B50" s="89" t="str">
        <f>Planilha1!A48&amp;" "&amp;Planilha1!D48</f>
        <v xml:space="preserve"> </v>
      </c>
      <c r="C50" s="30" t="s">
        <v>464</v>
      </c>
      <c r="D50" s="30" t="s">
        <v>464</v>
      </c>
      <c r="E50" s="30" t="s">
        <v>464</v>
      </c>
      <c r="F50" s="30"/>
      <c r="G50" s="30" t="s">
        <v>464</v>
      </c>
      <c r="H50" s="30" t="s">
        <v>464</v>
      </c>
      <c r="I50" s="30" t="s">
        <v>464</v>
      </c>
      <c r="J50" s="30"/>
      <c r="K50" s="30" t="s">
        <v>464</v>
      </c>
      <c r="L50" s="30" t="s">
        <v>464</v>
      </c>
      <c r="M50" s="30" t="s">
        <v>464</v>
      </c>
      <c r="N50" s="30" t="s">
        <v>464</v>
      </c>
      <c r="O50" s="30" t="s">
        <v>464</v>
      </c>
      <c r="P50" s="30" t="s">
        <v>464</v>
      </c>
      <c r="Q50" s="30" t="s">
        <v>464</v>
      </c>
      <c r="R50" s="30" t="s">
        <v>464</v>
      </c>
      <c r="S50" s="30" t="s">
        <v>464</v>
      </c>
      <c r="T50" s="30" t="s">
        <v>464</v>
      </c>
      <c r="U50" s="30" t="s">
        <v>464</v>
      </c>
      <c r="V50" s="92"/>
      <c r="W50" s="95"/>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row>
    <row r="51" spans="2:252" ht="9.9499999999999993" customHeight="1" x14ac:dyDescent="0.2">
      <c r="B51" s="88" t="str">
        <f>Planilha1!A49&amp;" "&amp;Planilha1!D49</f>
        <v>1.2.2. MURETA E ALAMBRADO</v>
      </c>
      <c r="C51" s="7"/>
      <c r="D51" s="7"/>
      <c r="E51" s="7"/>
      <c r="F51" s="7"/>
      <c r="G51" s="7"/>
      <c r="H51" s="7"/>
      <c r="I51" s="7"/>
      <c r="J51" s="7"/>
      <c r="K51" s="7"/>
      <c r="L51" s="7"/>
      <c r="M51" s="7"/>
      <c r="N51" s="7"/>
      <c r="O51" s="7"/>
      <c r="P51" s="7"/>
      <c r="Q51" s="7"/>
      <c r="R51" s="7"/>
      <c r="S51" s="7"/>
      <c r="T51" s="7"/>
      <c r="U51" s="7"/>
      <c r="V51" s="90"/>
      <c r="W51" s="93" t="e">
        <f t="shared" ref="W51" si="13">V51/$V$93</f>
        <v>#DIV/0!</v>
      </c>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row>
    <row r="52" spans="2:252" ht="5.0999999999999996" customHeight="1" x14ac:dyDescent="0.2">
      <c r="B52" s="89" t="str">
        <f>Planilha1!A50&amp;" "&amp;Planilha1!D50</f>
        <v xml:space="preserve"> </v>
      </c>
      <c r="C52" s="28"/>
      <c r="D52" s="28"/>
      <c r="E52" s="28"/>
      <c r="F52" s="28"/>
      <c r="G52" s="68" t="s">
        <v>14</v>
      </c>
      <c r="H52" s="68" t="s">
        <v>14</v>
      </c>
      <c r="I52" s="28"/>
      <c r="J52" s="28"/>
      <c r="K52" s="28"/>
      <c r="L52" s="28"/>
      <c r="M52" s="28"/>
      <c r="N52" s="28"/>
      <c r="O52" s="28"/>
      <c r="P52" s="28"/>
      <c r="Q52" s="28"/>
      <c r="R52" s="28"/>
      <c r="S52" s="28"/>
      <c r="T52" s="28"/>
      <c r="U52" s="28"/>
      <c r="V52" s="91"/>
      <c r="W52" s="94"/>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row>
    <row r="53" spans="2:252" ht="9.75" customHeight="1" x14ac:dyDescent="0.2">
      <c r="B53" s="89" t="str">
        <f>Planilha1!A51&amp;" "&amp;Planilha1!D51</f>
        <v xml:space="preserve"> </v>
      </c>
      <c r="C53" s="30" t="s">
        <v>464</v>
      </c>
      <c r="D53" s="30" t="s">
        <v>464</v>
      </c>
      <c r="E53" s="30" t="s">
        <v>464</v>
      </c>
      <c r="F53" s="30" t="s">
        <v>464</v>
      </c>
      <c r="G53" s="30"/>
      <c r="H53" s="30"/>
      <c r="I53" s="30" t="s">
        <v>464</v>
      </c>
      <c r="J53" s="30" t="s">
        <v>464</v>
      </c>
      <c r="K53" s="30" t="s">
        <v>464</v>
      </c>
      <c r="L53" s="30" t="s">
        <v>464</v>
      </c>
      <c r="M53" s="30" t="s">
        <v>464</v>
      </c>
      <c r="N53" s="30" t="s">
        <v>464</v>
      </c>
      <c r="O53" s="30" t="s">
        <v>464</v>
      </c>
      <c r="P53" s="30" t="s">
        <v>464</v>
      </c>
      <c r="Q53" s="30" t="s">
        <v>464</v>
      </c>
      <c r="R53" s="30" t="s">
        <v>464</v>
      </c>
      <c r="S53" s="30" t="s">
        <v>464</v>
      </c>
      <c r="T53" s="30" t="s">
        <v>464</v>
      </c>
      <c r="U53" s="30" t="s">
        <v>464</v>
      </c>
      <c r="V53" s="92"/>
      <c r="W53" s="95"/>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row>
    <row r="54" spans="2:252" ht="9.9499999999999993" customHeight="1" x14ac:dyDescent="0.2">
      <c r="B54" s="88" t="str">
        <f>Planilha1!A52&amp;" "&amp;Planilha1!D52</f>
        <v>1.2.3. INSTALAÇÃO ELÉTRICA</v>
      </c>
      <c r="C54" s="7"/>
      <c r="D54" s="7"/>
      <c r="E54" s="7"/>
      <c r="F54" s="7"/>
      <c r="G54" s="7"/>
      <c r="H54" s="7"/>
      <c r="I54" s="7"/>
      <c r="J54" s="7"/>
      <c r="K54" s="7"/>
      <c r="L54" s="7"/>
      <c r="M54" s="7"/>
      <c r="N54" s="7"/>
      <c r="O54" s="7"/>
      <c r="P54" s="7"/>
      <c r="Q54" s="7"/>
      <c r="R54" s="7"/>
      <c r="S54" s="7"/>
      <c r="T54" s="7"/>
      <c r="U54" s="7"/>
      <c r="V54" s="90"/>
      <c r="W54" s="93" t="e">
        <f t="shared" ref="W54" si="14">V54/$V$93</f>
        <v>#DIV/0!</v>
      </c>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row>
    <row r="55" spans="2:252" ht="5.0999999999999996" customHeight="1" x14ac:dyDescent="0.2">
      <c r="B55" s="89" t="str">
        <f>Planilha1!A53&amp;" "&amp;Planilha1!D53</f>
        <v xml:space="preserve"> </v>
      </c>
      <c r="C55" s="28"/>
      <c r="D55" s="28"/>
      <c r="E55" s="28"/>
      <c r="F55" s="28"/>
      <c r="G55" s="68" t="s">
        <v>14</v>
      </c>
      <c r="H55" s="28"/>
      <c r="I55" s="28"/>
      <c r="J55" s="28"/>
      <c r="K55" s="28"/>
      <c r="L55" s="28"/>
      <c r="M55" s="28"/>
      <c r="N55" s="28"/>
      <c r="O55" s="28"/>
      <c r="P55" s="28"/>
      <c r="Q55" s="28"/>
      <c r="R55" s="28"/>
      <c r="S55" s="28"/>
      <c r="T55" s="28"/>
      <c r="U55" s="28"/>
      <c r="V55" s="91"/>
      <c r="W55" s="94"/>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row>
    <row r="56" spans="2:252" ht="9.75" customHeight="1" x14ac:dyDescent="0.2">
      <c r="B56" s="89" t="str">
        <f>Planilha1!A54&amp;" "&amp;Planilha1!D54</f>
        <v xml:space="preserve"> </v>
      </c>
      <c r="C56" s="30" t="s">
        <v>464</v>
      </c>
      <c r="D56" s="30" t="s">
        <v>464</v>
      </c>
      <c r="E56" s="30" t="s">
        <v>464</v>
      </c>
      <c r="F56" s="30" t="s">
        <v>464</v>
      </c>
      <c r="G56" s="30"/>
      <c r="H56" s="30" t="s">
        <v>464</v>
      </c>
      <c r="I56" s="30" t="s">
        <v>464</v>
      </c>
      <c r="J56" s="30" t="s">
        <v>464</v>
      </c>
      <c r="K56" s="30" t="s">
        <v>464</v>
      </c>
      <c r="L56" s="30" t="s">
        <v>464</v>
      </c>
      <c r="M56" s="30" t="s">
        <v>464</v>
      </c>
      <c r="N56" s="30" t="s">
        <v>464</v>
      </c>
      <c r="O56" s="30" t="s">
        <v>464</v>
      </c>
      <c r="P56" s="30" t="s">
        <v>464</v>
      </c>
      <c r="Q56" s="30" t="s">
        <v>464</v>
      </c>
      <c r="R56" s="30" t="s">
        <v>464</v>
      </c>
      <c r="S56" s="30" t="s">
        <v>464</v>
      </c>
      <c r="T56" s="30" t="s">
        <v>464</v>
      </c>
      <c r="U56" s="30" t="s">
        <v>464</v>
      </c>
      <c r="V56" s="92"/>
      <c r="W56" s="95"/>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row>
    <row r="57" spans="2:252" ht="9.9499999999999993" customHeight="1" x14ac:dyDescent="0.2">
      <c r="B57" s="88" t="str">
        <f>Planilha1!A55&amp;" "&amp;Planilha1!D55</f>
        <v>1.2.4. INSTALAÇÃO HIDRAULICA</v>
      </c>
      <c r="C57" s="7"/>
      <c r="D57" s="7"/>
      <c r="E57" s="7"/>
      <c r="F57" s="7"/>
      <c r="G57" s="7"/>
      <c r="H57" s="7"/>
      <c r="I57" s="7"/>
      <c r="J57" s="7"/>
      <c r="K57" s="7"/>
      <c r="L57" s="7"/>
      <c r="M57" s="7"/>
      <c r="N57" s="7"/>
      <c r="O57" s="7"/>
      <c r="P57" s="7"/>
      <c r="Q57" s="7"/>
      <c r="R57" s="7"/>
      <c r="S57" s="7"/>
      <c r="T57" s="7"/>
      <c r="U57" s="7"/>
      <c r="V57" s="90"/>
      <c r="W57" s="93" t="e">
        <f t="shared" ref="W57" si="15">V57/$V$93</f>
        <v>#DIV/0!</v>
      </c>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row>
    <row r="58" spans="2:252" ht="5.0999999999999996" customHeight="1" x14ac:dyDescent="0.2">
      <c r="B58" s="89" t="str">
        <f>Planilha1!A56&amp;" "&amp;Planilha1!D56</f>
        <v xml:space="preserve"> </v>
      </c>
      <c r="C58" s="28"/>
      <c r="D58" s="28"/>
      <c r="E58" s="28"/>
      <c r="F58" s="28"/>
      <c r="G58" s="68" t="s">
        <v>14</v>
      </c>
      <c r="H58" s="28"/>
      <c r="I58" s="28"/>
      <c r="J58" s="28"/>
      <c r="K58" s="28"/>
      <c r="L58" s="28"/>
      <c r="M58" s="28"/>
      <c r="N58" s="28"/>
      <c r="O58" s="28"/>
      <c r="P58" s="28"/>
      <c r="Q58" s="28"/>
      <c r="R58" s="28"/>
      <c r="S58" s="28"/>
      <c r="T58" s="28"/>
      <c r="U58" s="28"/>
      <c r="V58" s="91"/>
      <c r="W58" s="94"/>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row>
    <row r="59" spans="2:252" ht="9.75" customHeight="1" x14ac:dyDescent="0.2">
      <c r="B59" s="89" t="str">
        <f>Planilha1!A57&amp;" "&amp;Planilha1!D57</f>
        <v xml:space="preserve"> </v>
      </c>
      <c r="C59" s="30" t="s">
        <v>464</v>
      </c>
      <c r="D59" s="30" t="s">
        <v>464</v>
      </c>
      <c r="E59" s="30" t="s">
        <v>464</v>
      </c>
      <c r="F59" s="30" t="s">
        <v>464</v>
      </c>
      <c r="G59" s="30"/>
      <c r="H59" s="30" t="s">
        <v>464</v>
      </c>
      <c r="I59" s="30" t="s">
        <v>464</v>
      </c>
      <c r="J59" s="30" t="s">
        <v>464</v>
      </c>
      <c r="K59" s="30" t="s">
        <v>464</v>
      </c>
      <c r="L59" s="30" t="s">
        <v>464</v>
      </c>
      <c r="M59" s="30" t="s">
        <v>464</v>
      </c>
      <c r="N59" s="30" t="s">
        <v>464</v>
      </c>
      <c r="O59" s="30" t="s">
        <v>464</v>
      </c>
      <c r="P59" s="30" t="s">
        <v>464</v>
      </c>
      <c r="Q59" s="30" t="s">
        <v>464</v>
      </c>
      <c r="R59" s="30" t="s">
        <v>464</v>
      </c>
      <c r="S59" s="30" t="s">
        <v>464</v>
      </c>
      <c r="T59" s="30" t="s">
        <v>464</v>
      </c>
      <c r="U59" s="30" t="s">
        <v>464</v>
      </c>
      <c r="V59" s="92"/>
      <c r="W59" s="95"/>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row>
    <row r="60" spans="2:252" ht="9.9499999999999993" customHeight="1" x14ac:dyDescent="0.2">
      <c r="B60" s="88" t="str">
        <f>Planilha1!A58&amp;" "&amp;Planilha1!D58</f>
        <v>1.2.5. SERVIÇOS COMPLEMENTARES</v>
      </c>
      <c r="C60" s="7"/>
      <c r="D60" s="7"/>
      <c r="E60" s="7"/>
      <c r="F60" s="7"/>
      <c r="G60" s="7"/>
      <c r="H60" s="7"/>
      <c r="I60" s="7"/>
      <c r="J60" s="7"/>
      <c r="K60" s="7"/>
      <c r="L60" s="7"/>
      <c r="M60" s="7"/>
      <c r="N60" s="7"/>
      <c r="O60" s="7"/>
      <c r="P60" s="7"/>
      <c r="Q60" s="7"/>
      <c r="R60" s="7"/>
      <c r="S60" s="7"/>
      <c r="T60" s="7"/>
      <c r="U60" s="7"/>
      <c r="V60" s="90"/>
      <c r="W60" s="93" t="e">
        <f t="shared" ref="W60" si="16">V60/$V$93</f>
        <v>#DIV/0!</v>
      </c>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row>
    <row r="61" spans="2:252" ht="5.0999999999999996" customHeight="1" x14ac:dyDescent="0.2">
      <c r="B61" s="89" t="str">
        <f>Planilha1!A59&amp;" "&amp;Planilha1!D59</f>
        <v xml:space="preserve"> </v>
      </c>
      <c r="C61" s="28"/>
      <c r="D61" s="28"/>
      <c r="E61" s="28"/>
      <c r="F61" s="28"/>
      <c r="G61" s="28"/>
      <c r="H61" s="28"/>
      <c r="I61" s="28"/>
      <c r="J61" s="68" t="s">
        <v>14</v>
      </c>
      <c r="K61" s="28"/>
      <c r="L61" s="28"/>
      <c r="M61" s="28"/>
      <c r="N61" s="28"/>
      <c r="O61" s="28"/>
      <c r="P61" s="28"/>
      <c r="Q61" s="28"/>
      <c r="R61" s="28"/>
      <c r="S61" s="28"/>
      <c r="T61" s="28"/>
      <c r="U61" s="28"/>
      <c r="V61" s="91"/>
      <c r="W61" s="94"/>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row>
    <row r="62" spans="2:252" ht="9.75" customHeight="1" x14ac:dyDescent="0.2">
      <c r="B62" s="89" t="str">
        <f>Planilha1!A60&amp;" "&amp;Planilha1!D60</f>
        <v xml:space="preserve"> </v>
      </c>
      <c r="C62" s="30" t="s">
        <v>464</v>
      </c>
      <c r="D62" s="30" t="s">
        <v>464</v>
      </c>
      <c r="E62" s="30" t="s">
        <v>464</v>
      </c>
      <c r="F62" s="30" t="s">
        <v>464</v>
      </c>
      <c r="G62" s="30" t="s">
        <v>464</v>
      </c>
      <c r="H62" s="30" t="s">
        <v>464</v>
      </c>
      <c r="I62" s="30" t="s">
        <v>464</v>
      </c>
      <c r="J62" s="30"/>
      <c r="K62" s="30" t="s">
        <v>464</v>
      </c>
      <c r="L62" s="30" t="s">
        <v>464</v>
      </c>
      <c r="M62" s="30" t="s">
        <v>464</v>
      </c>
      <c r="N62" s="30" t="s">
        <v>464</v>
      </c>
      <c r="O62" s="30" t="s">
        <v>464</v>
      </c>
      <c r="P62" s="30" t="s">
        <v>464</v>
      </c>
      <c r="Q62" s="30" t="s">
        <v>464</v>
      </c>
      <c r="R62" s="30" t="s">
        <v>464</v>
      </c>
      <c r="S62" s="30" t="s">
        <v>464</v>
      </c>
      <c r="T62" s="30" t="s">
        <v>464</v>
      </c>
      <c r="U62" s="30" t="s">
        <v>464</v>
      </c>
      <c r="V62" s="92"/>
      <c r="W62" s="95"/>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row>
    <row r="63" spans="2:252" s="70" customFormat="1" ht="9.9499999999999993" customHeight="1" x14ac:dyDescent="0.2">
      <c r="B63" s="96" t="str">
        <f>Planilha1!A61&amp;" "&amp;Planilha1!D61</f>
        <v>1.3. VESTIARIO</v>
      </c>
      <c r="C63" s="71"/>
      <c r="D63" s="71"/>
      <c r="E63" s="71"/>
      <c r="F63" s="71"/>
      <c r="G63" s="71"/>
      <c r="H63" s="71"/>
      <c r="I63" s="71"/>
      <c r="J63" s="71"/>
      <c r="K63" s="71"/>
      <c r="L63" s="71"/>
      <c r="M63" s="71"/>
      <c r="N63" s="71"/>
      <c r="O63" s="71"/>
      <c r="P63" s="71"/>
      <c r="Q63" s="71"/>
      <c r="R63" s="71"/>
      <c r="S63" s="71"/>
      <c r="T63" s="71"/>
      <c r="U63" s="71"/>
      <c r="V63" s="98"/>
      <c r="W63" s="101"/>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X63" s="72"/>
      <c r="FY63" s="72"/>
      <c r="FZ63" s="72"/>
      <c r="GA63" s="72"/>
      <c r="GB63" s="72"/>
      <c r="GC63" s="72"/>
      <c r="GD63" s="72"/>
      <c r="GE63" s="72"/>
      <c r="GF63" s="72"/>
      <c r="GG63" s="72"/>
      <c r="GH63" s="72"/>
      <c r="GI63" s="72"/>
      <c r="GJ63" s="72"/>
      <c r="GK63" s="72"/>
      <c r="GL63" s="72"/>
      <c r="GM63" s="72"/>
      <c r="GN63" s="72"/>
      <c r="GO63" s="72"/>
      <c r="GP63" s="72"/>
      <c r="GQ63" s="72"/>
      <c r="GR63" s="72"/>
      <c r="GS63" s="72"/>
      <c r="GT63" s="72"/>
      <c r="GU63" s="72"/>
      <c r="GV63" s="72"/>
      <c r="GW63" s="72"/>
      <c r="GX63" s="72"/>
      <c r="GY63" s="72"/>
      <c r="GZ63" s="72"/>
      <c r="HA63" s="72"/>
      <c r="HB63" s="72"/>
      <c r="HC63" s="72"/>
      <c r="HD63" s="72"/>
      <c r="HE63" s="72"/>
      <c r="HF63" s="72"/>
      <c r="HG63" s="72"/>
      <c r="HH63" s="72"/>
      <c r="HI63" s="72"/>
      <c r="HJ63" s="72"/>
      <c r="HK63" s="72"/>
      <c r="HL63" s="72"/>
      <c r="HM63" s="72"/>
      <c r="HN63" s="72"/>
      <c r="HO63" s="72"/>
      <c r="HP63" s="72"/>
      <c r="HQ63" s="72"/>
      <c r="HR63" s="72"/>
      <c r="HS63" s="72"/>
      <c r="HT63" s="72"/>
      <c r="HU63" s="72"/>
      <c r="HV63" s="72"/>
      <c r="HW63" s="72"/>
      <c r="HX63" s="72"/>
      <c r="HY63" s="72"/>
      <c r="HZ63" s="72"/>
      <c r="IA63" s="72"/>
      <c r="IB63" s="72"/>
      <c r="IC63" s="72"/>
      <c r="ID63" s="72"/>
      <c r="IE63" s="72"/>
      <c r="IF63" s="72"/>
      <c r="IG63" s="72"/>
      <c r="IH63" s="72"/>
      <c r="II63" s="72"/>
      <c r="IJ63" s="72"/>
      <c r="IK63" s="72"/>
      <c r="IL63" s="72"/>
      <c r="IM63" s="72"/>
      <c r="IN63" s="72"/>
      <c r="IO63" s="72"/>
      <c r="IP63" s="72"/>
      <c r="IQ63" s="72"/>
      <c r="IR63" s="72"/>
    </row>
    <row r="64" spans="2:252" s="70" customFormat="1" ht="5.0999999999999996" customHeight="1" x14ac:dyDescent="0.2">
      <c r="B64" s="97" t="str">
        <f>Planilha1!A62&amp;" "&amp;Planilha1!D62</f>
        <v xml:space="preserve"> </v>
      </c>
      <c r="C64" s="73"/>
      <c r="D64" s="73"/>
      <c r="E64" s="73"/>
      <c r="F64" s="73"/>
      <c r="G64" s="73"/>
      <c r="H64" s="73"/>
      <c r="I64" s="73"/>
      <c r="J64" s="73"/>
      <c r="K64" s="73"/>
      <c r="L64" s="73"/>
      <c r="M64" s="73"/>
      <c r="N64" s="73"/>
      <c r="O64" s="73"/>
      <c r="P64" s="73"/>
      <c r="Q64" s="73"/>
      <c r="R64" s="73"/>
      <c r="S64" s="73"/>
      <c r="T64" s="73"/>
      <c r="U64" s="73"/>
      <c r="V64" s="99"/>
      <c r="W64" s="10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72"/>
      <c r="BR64" s="72"/>
      <c r="BS64" s="72"/>
      <c r="BT64" s="72"/>
      <c r="BU64" s="72"/>
      <c r="BV64" s="72"/>
      <c r="BW64" s="72"/>
      <c r="BX64" s="72"/>
      <c r="BY64" s="72"/>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X64" s="72"/>
      <c r="FY64" s="72"/>
      <c r="FZ64" s="72"/>
      <c r="GA64" s="72"/>
      <c r="GB64" s="72"/>
      <c r="GC64" s="72"/>
      <c r="GD64" s="72"/>
      <c r="GE64" s="72"/>
      <c r="GF64" s="72"/>
      <c r="GG64" s="72"/>
      <c r="GH64" s="72"/>
      <c r="GI64" s="72"/>
      <c r="GJ64" s="72"/>
      <c r="GK64" s="72"/>
      <c r="GL64" s="72"/>
      <c r="GM64" s="72"/>
      <c r="GN64" s="72"/>
      <c r="GO64" s="72"/>
      <c r="GP64" s="72"/>
      <c r="GQ64" s="72"/>
      <c r="GR64" s="72"/>
      <c r="GS64" s="72"/>
      <c r="GT64" s="72"/>
      <c r="GU64" s="72"/>
      <c r="GV64" s="72"/>
      <c r="GW64" s="72"/>
      <c r="GX64" s="72"/>
      <c r="GY64" s="72"/>
      <c r="GZ64" s="72"/>
      <c r="HA64" s="72"/>
      <c r="HB64" s="72"/>
      <c r="HC64" s="72"/>
      <c r="HD64" s="72"/>
      <c r="HE64" s="72"/>
      <c r="HF64" s="72"/>
      <c r="HG64" s="72"/>
      <c r="HH64" s="72"/>
      <c r="HI64" s="72"/>
      <c r="HJ64" s="72"/>
      <c r="HK64" s="72"/>
      <c r="HL64" s="72"/>
      <c r="HM64" s="72"/>
      <c r="HN64" s="72"/>
      <c r="HO64" s="72"/>
      <c r="HP64" s="72"/>
      <c r="HQ64" s="72"/>
      <c r="HR64" s="72"/>
      <c r="HS64" s="72"/>
      <c r="HT64" s="72"/>
      <c r="HU64" s="72"/>
      <c r="HV64" s="72"/>
      <c r="HW64" s="72"/>
      <c r="HX64" s="72"/>
      <c r="HY64" s="72"/>
      <c r="HZ64" s="72"/>
      <c r="IA64" s="72"/>
      <c r="IB64" s="72"/>
      <c r="IC64" s="72"/>
      <c r="ID64" s="72"/>
      <c r="IE64" s="72"/>
      <c r="IF64" s="72"/>
      <c r="IG64" s="72"/>
      <c r="IH64" s="72"/>
      <c r="II64" s="72"/>
      <c r="IJ64" s="72"/>
      <c r="IK64" s="72"/>
      <c r="IL64" s="72"/>
      <c r="IM64" s="72"/>
      <c r="IN64" s="72"/>
      <c r="IO64" s="72"/>
      <c r="IP64" s="72"/>
      <c r="IQ64" s="72"/>
      <c r="IR64" s="72"/>
    </row>
    <row r="65" spans="2:252" s="70" customFormat="1" ht="9.75" customHeight="1" x14ac:dyDescent="0.2">
      <c r="B65" s="97" t="str">
        <f>Planilha1!A63&amp;" "&amp;Planilha1!D63</f>
        <v xml:space="preserve"> </v>
      </c>
      <c r="C65" s="74" t="s">
        <v>464</v>
      </c>
      <c r="D65" s="74" t="s">
        <v>464</v>
      </c>
      <c r="E65" s="74" t="s">
        <v>464</v>
      </c>
      <c r="F65" s="74" t="s">
        <v>464</v>
      </c>
      <c r="G65" s="74" t="s">
        <v>464</v>
      </c>
      <c r="H65" s="74" t="s">
        <v>464</v>
      </c>
      <c r="I65" s="74" t="s">
        <v>464</v>
      </c>
      <c r="J65" s="74" t="s">
        <v>464</v>
      </c>
      <c r="K65" s="74" t="s">
        <v>464</v>
      </c>
      <c r="L65" s="74" t="s">
        <v>464</v>
      </c>
      <c r="M65" s="74" t="s">
        <v>464</v>
      </c>
      <c r="N65" s="74" t="s">
        <v>464</v>
      </c>
      <c r="O65" s="74" t="s">
        <v>464</v>
      </c>
      <c r="P65" s="74" t="s">
        <v>464</v>
      </c>
      <c r="Q65" s="74" t="s">
        <v>464</v>
      </c>
      <c r="R65" s="74" t="s">
        <v>464</v>
      </c>
      <c r="S65" s="74" t="s">
        <v>464</v>
      </c>
      <c r="T65" s="74" t="s">
        <v>464</v>
      </c>
      <c r="U65" s="74" t="s">
        <v>464</v>
      </c>
      <c r="V65" s="100"/>
      <c r="W65" s="103"/>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X65" s="72"/>
      <c r="FY65" s="72"/>
      <c r="FZ65" s="72"/>
      <c r="GA65" s="72"/>
      <c r="GB65" s="72"/>
      <c r="GC65" s="72"/>
      <c r="GD65" s="72"/>
      <c r="GE65" s="72"/>
      <c r="GF65" s="72"/>
      <c r="GG65" s="72"/>
      <c r="GH65" s="72"/>
      <c r="GI65" s="72"/>
      <c r="GJ65" s="72"/>
      <c r="GK65" s="72"/>
      <c r="GL65" s="72"/>
      <c r="GM65" s="72"/>
      <c r="GN65" s="72"/>
      <c r="GO65" s="72"/>
      <c r="GP65" s="72"/>
      <c r="GQ65" s="72"/>
      <c r="GR65" s="72"/>
      <c r="GS65" s="72"/>
      <c r="GT65" s="72"/>
      <c r="GU65" s="72"/>
      <c r="GV65" s="72"/>
      <c r="GW65" s="72"/>
      <c r="GX65" s="72"/>
      <c r="GY65" s="72"/>
      <c r="GZ65" s="72"/>
      <c r="HA65" s="72"/>
      <c r="HB65" s="72"/>
      <c r="HC65" s="72"/>
      <c r="HD65" s="72"/>
      <c r="HE65" s="72"/>
      <c r="HF65" s="72"/>
      <c r="HG65" s="72"/>
      <c r="HH65" s="72"/>
      <c r="HI65" s="72"/>
      <c r="HJ65" s="72"/>
      <c r="HK65" s="72"/>
      <c r="HL65" s="72"/>
      <c r="HM65" s="72"/>
      <c r="HN65" s="72"/>
      <c r="HO65" s="72"/>
      <c r="HP65" s="72"/>
      <c r="HQ65" s="72"/>
      <c r="HR65" s="72"/>
      <c r="HS65" s="72"/>
      <c r="HT65" s="72"/>
      <c r="HU65" s="72"/>
      <c r="HV65" s="72"/>
      <c r="HW65" s="72"/>
      <c r="HX65" s="72"/>
      <c r="HY65" s="72"/>
      <c r="HZ65" s="72"/>
      <c r="IA65" s="72"/>
      <c r="IB65" s="72"/>
      <c r="IC65" s="72"/>
      <c r="ID65" s="72"/>
      <c r="IE65" s="72"/>
      <c r="IF65" s="72"/>
      <c r="IG65" s="72"/>
      <c r="IH65" s="72"/>
      <c r="II65" s="72"/>
      <c r="IJ65" s="72"/>
      <c r="IK65" s="72"/>
      <c r="IL65" s="72"/>
      <c r="IM65" s="72"/>
      <c r="IN65" s="72"/>
      <c r="IO65" s="72"/>
      <c r="IP65" s="72"/>
      <c r="IQ65" s="72"/>
      <c r="IR65" s="72"/>
    </row>
    <row r="66" spans="2:252" ht="9.9499999999999993" customHeight="1" x14ac:dyDescent="0.2">
      <c r="B66" s="88" t="str">
        <f>Planilha1!A64&amp;" "&amp;Planilha1!D64</f>
        <v>1.3.1. INFRA-ESTRUTURA</v>
      </c>
      <c r="C66" s="7"/>
      <c r="D66" s="7"/>
      <c r="E66" s="7"/>
      <c r="F66" s="7"/>
      <c r="G66" s="7"/>
      <c r="H66" s="7"/>
      <c r="I66" s="7"/>
      <c r="J66" s="7"/>
      <c r="K66" s="7"/>
      <c r="L66" s="7"/>
      <c r="M66" s="7"/>
      <c r="N66" s="7"/>
      <c r="O66" s="7"/>
      <c r="P66" s="7"/>
      <c r="Q66" s="7"/>
      <c r="R66" s="7"/>
      <c r="S66" s="7"/>
      <c r="T66" s="7"/>
      <c r="U66" s="7"/>
      <c r="V66" s="90"/>
      <c r="W66" s="93" t="e">
        <f t="shared" ref="W66" si="17">V66/$V$93</f>
        <v>#DIV/0!</v>
      </c>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row>
    <row r="67" spans="2:252" ht="5.0999999999999996" customHeight="1" x14ac:dyDescent="0.2">
      <c r="B67" s="89" t="str">
        <f>Planilha1!A65&amp;" "&amp;Planilha1!D65</f>
        <v xml:space="preserve"> </v>
      </c>
      <c r="C67" s="28"/>
      <c r="D67" s="28"/>
      <c r="E67" s="28"/>
      <c r="F67" s="68" t="s">
        <v>14</v>
      </c>
      <c r="G67" s="28"/>
      <c r="H67" s="28"/>
      <c r="I67" s="28"/>
      <c r="J67" s="28"/>
      <c r="K67" s="28"/>
      <c r="L67" s="28"/>
      <c r="M67" s="28"/>
      <c r="N67" s="28"/>
      <c r="O67" s="28"/>
      <c r="P67" s="28"/>
      <c r="Q67" s="28"/>
      <c r="R67" s="28"/>
      <c r="S67" s="28"/>
      <c r="T67" s="28"/>
      <c r="U67" s="28"/>
      <c r="V67" s="91"/>
      <c r="W67" s="94"/>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row>
    <row r="68" spans="2:252" ht="9.75" customHeight="1" x14ac:dyDescent="0.2">
      <c r="B68" s="89" t="str">
        <f>Planilha1!A66&amp;" "&amp;Planilha1!D66</f>
        <v xml:space="preserve"> </v>
      </c>
      <c r="C68" s="30" t="s">
        <v>464</v>
      </c>
      <c r="D68" s="30" t="s">
        <v>464</v>
      </c>
      <c r="E68" s="30" t="s">
        <v>464</v>
      </c>
      <c r="F68" s="30"/>
      <c r="G68" s="30" t="s">
        <v>464</v>
      </c>
      <c r="H68" s="30" t="s">
        <v>464</v>
      </c>
      <c r="I68" s="30" t="s">
        <v>464</v>
      </c>
      <c r="J68" s="30" t="s">
        <v>464</v>
      </c>
      <c r="K68" s="30" t="s">
        <v>464</v>
      </c>
      <c r="L68" s="30" t="s">
        <v>464</v>
      </c>
      <c r="M68" s="30" t="s">
        <v>464</v>
      </c>
      <c r="N68" s="30" t="s">
        <v>464</v>
      </c>
      <c r="O68" s="30" t="s">
        <v>464</v>
      </c>
      <c r="P68" s="30" t="s">
        <v>464</v>
      </c>
      <c r="Q68" s="30" t="s">
        <v>464</v>
      </c>
      <c r="R68" s="30" t="s">
        <v>464</v>
      </c>
      <c r="S68" s="30" t="s">
        <v>464</v>
      </c>
      <c r="T68" s="30" t="s">
        <v>464</v>
      </c>
      <c r="U68" s="30" t="s">
        <v>464</v>
      </c>
      <c r="V68" s="92"/>
      <c r="W68" s="95"/>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row>
    <row r="69" spans="2:252" ht="9.9499999999999993" customHeight="1" x14ac:dyDescent="0.2">
      <c r="B69" s="88" t="str">
        <f>Planilha1!A67&amp;" "&amp;Planilha1!D67</f>
        <v>1.3.2. SUPRA ESTRUTURA</v>
      </c>
      <c r="C69" s="7"/>
      <c r="D69" s="7"/>
      <c r="E69" s="7"/>
      <c r="F69" s="7"/>
      <c r="G69" s="7"/>
      <c r="H69" s="7"/>
      <c r="I69" s="7"/>
      <c r="J69" s="7"/>
      <c r="K69" s="7"/>
      <c r="L69" s="7"/>
      <c r="M69" s="7"/>
      <c r="N69" s="7"/>
      <c r="O69" s="7"/>
      <c r="P69" s="7"/>
      <c r="Q69" s="7"/>
      <c r="R69" s="7"/>
      <c r="S69" s="7"/>
      <c r="T69" s="7"/>
      <c r="U69" s="7"/>
      <c r="V69" s="90"/>
      <c r="W69" s="93" t="e">
        <f t="shared" ref="W69" si="18">V69/$V$93</f>
        <v>#DIV/0!</v>
      </c>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row>
    <row r="70" spans="2:252" ht="5.0999999999999996" customHeight="1" x14ac:dyDescent="0.2">
      <c r="B70" s="89" t="str">
        <f>Planilha1!A68&amp;" "&amp;Planilha1!D68</f>
        <v xml:space="preserve"> </v>
      </c>
      <c r="C70" s="28"/>
      <c r="D70" s="28"/>
      <c r="E70" s="28"/>
      <c r="F70" s="28"/>
      <c r="G70" s="68" t="s">
        <v>14</v>
      </c>
      <c r="H70" s="28"/>
      <c r="I70" s="28"/>
      <c r="J70" s="28"/>
      <c r="K70" s="28"/>
      <c r="L70" s="28"/>
      <c r="M70" s="28"/>
      <c r="N70" s="28"/>
      <c r="O70" s="28"/>
      <c r="P70" s="28"/>
      <c r="Q70" s="28"/>
      <c r="R70" s="28"/>
      <c r="S70" s="28"/>
      <c r="T70" s="28"/>
      <c r="U70" s="28"/>
      <c r="V70" s="91"/>
      <c r="W70" s="94"/>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row>
    <row r="71" spans="2:252" ht="9.75" customHeight="1" x14ac:dyDescent="0.2">
      <c r="B71" s="89" t="str">
        <f>Planilha1!A69&amp;" "&amp;Planilha1!D69</f>
        <v xml:space="preserve"> </v>
      </c>
      <c r="C71" s="30" t="s">
        <v>464</v>
      </c>
      <c r="D71" s="30" t="s">
        <v>464</v>
      </c>
      <c r="E71" s="30" t="s">
        <v>464</v>
      </c>
      <c r="F71" s="30" t="s">
        <v>464</v>
      </c>
      <c r="G71" s="30"/>
      <c r="H71" s="30" t="s">
        <v>464</v>
      </c>
      <c r="I71" s="30" t="s">
        <v>464</v>
      </c>
      <c r="J71" s="30" t="s">
        <v>464</v>
      </c>
      <c r="K71" s="30" t="s">
        <v>464</v>
      </c>
      <c r="L71" s="30" t="s">
        <v>464</v>
      </c>
      <c r="M71" s="30" t="s">
        <v>464</v>
      </c>
      <c r="N71" s="30" t="s">
        <v>464</v>
      </c>
      <c r="O71" s="30" t="s">
        <v>464</v>
      </c>
      <c r="P71" s="30" t="s">
        <v>464</v>
      </c>
      <c r="Q71" s="30" t="s">
        <v>464</v>
      </c>
      <c r="R71" s="30" t="s">
        <v>464</v>
      </c>
      <c r="S71" s="30" t="s">
        <v>464</v>
      </c>
      <c r="T71" s="30" t="s">
        <v>464</v>
      </c>
      <c r="U71" s="30" t="s">
        <v>464</v>
      </c>
      <c r="V71" s="92"/>
      <c r="W71" s="95"/>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row>
    <row r="72" spans="2:252" ht="9.9499999999999993" customHeight="1" x14ac:dyDescent="0.2">
      <c r="B72" s="88" t="str">
        <f>Planilha1!A70&amp;" "&amp;Planilha1!D70</f>
        <v>1.3.3. COBERTURA</v>
      </c>
      <c r="C72" s="7"/>
      <c r="D72" s="7"/>
      <c r="E72" s="7"/>
      <c r="F72" s="7"/>
      <c r="G72" s="7"/>
      <c r="H72" s="7"/>
      <c r="I72" s="7"/>
      <c r="J72" s="7"/>
      <c r="K72" s="7"/>
      <c r="L72" s="7"/>
      <c r="M72" s="7"/>
      <c r="N72" s="7"/>
      <c r="O72" s="7"/>
      <c r="P72" s="7"/>
      <c r="Q72" s="7"/>
      <c r="R72" s="7"/>
      <c r="S72" s="7"/>
      <c r="T72" s="7"/>
      <c r="U72" s="7"/>
      <c r="V72" s="90"/>
      <c r="W72" s="93" t="e">
        <f t="shared" ref="W72" si="19">V72/$V$93</f>
        <v>#DIV/0!</v>
      </c>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row>
    <row r="73" spans="2:252" ht="5.0999999999999996" customHeight="1" x14ac:dyDescent="0.2">
      <c r="B73" s="89" t="str">
        <f>Planilha1!A71&amp;" "&amp;Planilha1!D71</f>
        <v xml:space="preserve"> </v>
      </c>
      <c r="C73" s="28"/>
      <c r="D73" s="28"/>
      <c r="E73" s="28"/>
      <c r="F73" s="28"/>
      <c r="G73" s="28"/>
      <c r="H73" s="68" t="s">
        <v>14</v>
      </c>
      <c r="I73" s="28"/>
      <c r="J73" s="28"/>
      <c r="K73" s="28"/>
      <c r="L73" s="28"/>
      <c r="M73" s="28"/>
      <c r="N73" s="28"/>
      <c r="O73" s="28"/>
      <c r="P73" s="28"/>
      <c r="Q73" s="28"/>
      <c r="R73" s="28"/>
      <c r="S73" s="28"/>
      <c r="T73" s="28"/>
      <c r="U73" s="28"/>
      <c r="V73" s="91"/>
      <c r="W73" s="94"/>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row>
    <row r="74" spans="2:252" ht="9.75" customHeight="1" x14ac:dyDescent="0.2">
      <c r="B74" s="89" t="str">
        <f>Planilha1!A72&amp;" "&amp;Planilha1!D72</f>
        <v xml:space="preserve"> </v>
      </c>
      <c r="C74" s="30" t="s">
        <v>464</v>
      </c>
      <c r="D74" s="30" t="s">
        <v>464</v>
      </c>
      <c r="E74" s="30" t="s">
        <v>464</v>
      </c>
      <c r="F74" s="30" t="s">
        <v>464</v>
      </c>
      <c r="G74" s="30" t="s">
        <v>464</v>
      </c>
      <c r="H74" s="30"/>
      <c r="I74" s="30" t="s">
        <v>464</v>
      </c>
      <c r="J74" s="30" t="s">
        <v>464</v>
      </c>
      <c r="K74" s="30" t="s">
        <v>464</v>
      </c>
      <c r="L74" s="30" t="s">
        <v>464</v>
      </c>
      <c r="M74" s="30" t="s">
        <v>464</v>
      </c>
      <c r="N74" s="30" t="s">
        <v>464</v>
      </c>
      <c r="O74" s="30" t="s">
        <v>464</v>
      </c>
      <c r="P74" s="30" t="s">
        <v>464</v>
      </c>
      <c r="Q74" s="30" t="s">
        <v>464</v>
      </c>
      <c r="R74" s="30" t="s">
        <v>464</v>
      </c>
      <c r="S74" s="30" t="s">
        <v>464</v>
      </c>
      <c r="T74" s="30" t="s">
        <v>464</v>
      </c>
      <c r="U74" s="30" t="s">
        <v>464</v>
      </c>
      <c r="V74" s="92"/>
      <c r="W74" s="95"/>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row>
    <row r="75" spans="2:252" ht="9.9499999999999993" customHeight="1" x14ac:dyDescent="0.2">
      <c r="B75" s="88" t="str">
        <f>Planilha1!A73&amp;" "&amp;Planilha1!D73</f>
        <v>1.3.4. ESQUADRIAS</v>
      </c>
      <c r="C75" s="7"/>
      <c r="D75" s="7"/>
      <c r="E75" s="7"/>
      <c r="F75" s="7"/>
      <c r="G75" s="7"/>
      <c r="H75" s="7"/>
      <c r="I75" s="7"/>
      <c r="J75" s="7"/>
      <c r="K75" s="7"/>
      <c r="L75" s="7"/>
      <c r="M75" s="7"/>
      <c r="N75" s="7"/>
      <c r="O75" s="7"/>
      <c r="P75" s="7"/>
      <c r="Q75" s="7"/>
      <c r="R75" s="7"/>
      <c r="S75" s="7"/>
      <c r="T75" s="7"/>
      <c r="U75" s="7"/>
      <c r="V75" s="90"/>
      <c r="W75" s="93" t="e">
        <f t="shared" ref="W75" si="20">V75/$V$93</f>
        <v>#DIV/0!</v>
      </c>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row>
    <row r="76" spans="2:252" ht="5.0999999999999996" customHeight="1" x14ac:dyDescent="0.2">
      <c r="B76" s="89" t="str">
        <f>Planilha1!A74&amp;" "&amp;Planilha1!D74</f>
        <v xml:space="preserve"> </v>
      </c>
      <c r="C76" s="28"/>
      <c r="D76" s="28"/>
      <c r="E76" s="28"/>
      <c r="F76" s="28"/>
      <c r="G76" s="68" t="s">
        <v>14</v>
      </c>
      <c r="H76" s="28"/>
      <c r="I76" s="28"/>
      <c r="J76" s="28"/>
      <c r="K76" s="28"/>
      <c r="L76" s="28"/>
      <c r="M76" s="28"/>
      <c r="N76" s="28"/>
      <c r="O76" s="28"/>
      <c r="P76" s="28"/>
      <c r="Q76" s="28"/>
      <c r="R76" s="28"/>
      <c r="S76" s="28"/>
      <c r="T76" s="28"/>
      <c r="U76" s="28"/>
      <c r="V76" s="91"/>
      <c r="W76" s="94"/>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row>
    <row r="77" spans="2:252" ht="9.75" customHeight="1" x14ac:dyDescent="0.2">
      <c r="B77" s="89" t="str">
        <f>Planilha1!A75&amp;" "&amp;Planilha1!D75</f>
        <v xml:space="preserve"> </v>
      </c>
      <c r="C77" s="30" t="s">
        <v>464</v>
      </c>
      <c r="D77" s="30" t="s">
        <v>464</v>
      </c>
      <c r="E77" s="30" t="s">
        <v>464</v>
      </c>
      <c r="F77" s="30" t="s">
        <v>464</v>
      </c>
      <c r="G77" s="30"/>
      <c r="H77" s="30" t="s">
        <v>464</v>
      </c>
      <c r="I77" s="30" t="s">
        <v>464</v>
      </c>
      <c r="J77" s="30" t="s">
        <v>464</v>
      </c>
      <c r="K77" s="30" t="s">
        <v>464</v>
      </c>
      <c r="L77" s="30" t="s">
        <v>464</v>
      </c>
      <c r="M77" s="30" t="s">
        <v>464</v>
      </c>
      <c r="N77" s="30" t="s">
        <v>464</v>
      </c>
      <c r="O77" s="30" t="s">
        <v>464</v>
      </c>
      <c r="P77" s="30" t="s">
        <v>464</v>
      </c>
      <c r="Q77" s="30" t="s">
        <v>464</v>
      </c>
      <c r="R77" s="30" t="s">
        <v>464</v>
      </c>
      <c r="S77" s="30" t="s">
        <v>464</v>
      </c>
      <c r="T77" s="30" t="s">
        <v>464</v>
      </c>
      <c r="U77" s="30" t="s">
        <v>464</v>
      </c>
      <c r="V77" s="92"/>
      <c r="W77" s="95"/>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row>
    <row r="78" spans="2:252" ht="9.9499999999999993" customHeight="1" x14ac:dyDescent="0.2">
      <c r="B78" s="88" t="str">
        <f>Planilha1!A76&amp;" "&amp;Planilha1!D76</f>
        <v>1.3.5. INSTALAÇÕES ELETRICAS</v>
      </c>
      <c r="C78" s="7"/>
      <c r="D78" s="7"/>
      <c r="E78" s="7"/>
      <c r="F78" s="7"/>
      <c r="G78" s="7"/>
      <c r="H78" s="7"/>
      <c r="I78" s="7"/>
      <c r="J78" s="7"/>
      <c r="K78" s="7"/>
      <c r="L78" s="7"/>
      <c r="M78" s="7"/>
      <c r="N78" s="7"/>
      <c r="O78" s="7"/>
      <c r="P78" s="7"/>
      <c r="Q78" s="7"/>
      <c r="R78" s="7"/>
      <c r="S78" s="7"/>
      <c r="T78" s="7"/>
      <c r="U78" s="7"/>
      <c r="V78" s="90"/>
      <c r="W78" s="93" t="e">
        <f t="shared" ref="W78" si="21">V78/$V$93</f>
        <v>#DIV/0!</v>
      </c>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row>
    <row r="79" spans="2:252" ht="5.0999999999999996" customHeight="1" x14ac:dyDescent="0.2">
      <c r="B79" s="89" t="str">
        <f>Planilha1!A77&amp;" "&amp;Planilha1!D77</f>
        <v xml:space="preserve"> </v>
      </c>
      <c r="C79" s="28"/>
      <c r="D79" s="28"/>
      <c r="E79" s="28"/>
      <c r="F79" s="28"/>
      <c r="G79" s="28"/>
      <c r="H79" s="68" t="s">
        <v>14</v>
      </c>
      <c r="I79" s="28"/>
      <c r="J79" s="28"/>
      <c r="K79" s="28"/>
      <c r="L79" s="28"/>
      <c r="M79" s="28"/>
      <c r="N79" s="28"/>
      <c r="O79" s="28"/>
      <c r="P79" s="28"/>
      <c r="Q79" s="28"/>
      <c r="R79" s="28"/>
      <c r="S79" s="28"/>
      <c r="T79" s="28"/>
      <c r="U79" s="28"/>
      <c r="V79" s="91"/>
      <c r="W79" s="94"/>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row>
    <row r="80" spans="2:252" ht="9.75" customHeight="1" x14ac:dyDescent="0.2">
      <c r="B80" s="89" t="str">
        <f>Planilha1!A78&amp;" "&amp;Planilha1!D78</f>
        <v xml:space="preserve"> </v>
      </c>
      <c r="C80" s="30" t="s">
        <v>464</v>
      </c>
      <c r="D80" s="30" t="s">
        <v>464</v>
      </c>
      <c r="E80" s="30" t="s">
        <v>464</v>
      </c>
      <c r="F80" s="30" t="s">
        <v>464</v>
      </c>
      <c r="G80" s="30" t="s">
        <v>464</v>
      </c>
      <c r="H80" s="30"/>
      <c r="I80" s="30" t="s">
        <v>464</v>
      </c>
      <c r="J80" s="30" t="s">
        <v>464</v>
      </c>
      <c r="K80" s="30" t="s">
        <v>464</v>
      </c>
      <c r="L80" s="30" t="s">
        <v>464</v>
      </c>
      <c r="M80" s="30" t="s">
        <v>464</v>
      </c>
      <c r="N80" s="30" t="s">
        <v>464</v>
      </c>
      <c r="O80" s="30" t="s">
        <v>464</v>
      </c>
      <c r="P80" s="30" t="s">
        <v>464</v>
      </c>
      <c r="Q80" s="30" t="s">
        <v>464</v>
      </c>
      <c r="R80" s="30" t="s">
        <v>464</v>
      </c>
      <c r="S80" s="30" t="s">
        <v>464</v>
      </c>
      <c r="T80" s="30" t="s">
        <v>464</v>
      </c>
      <c r="U80" s="30" t="s">
        <v>464</v>
      </c>
      <c r="V80" s="92"/>
      <c r="W80" s="95"/>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row>
    <row r="81" spans="2:252" ht="9.9499999999999993" customHeight="1" x14ac:dyDescent="0.2">
      <c r="B81" s="88" t="str">
        <f>Planilha1!A79&amp;" "&amp;Planilha1!D79</f>
        <v>1.3.6. INSTALAÇÕES HIDRO-SANITÁRIAS</v>
      </c>
      <c r="C81" s="7"/>
      <c r="D81" s="7"/>
      <c r="E81" s="7"/>
      <c r="F81" s="7"/>
      <c r="G81" s="7"/>
      <c r="H81" s="7"/>
      <c r="I81" s="7"/>
      <c r="J81" s="7"/>
      <c r="K81" s="7"/>
      <c r="L81" s="7"/>
      <c r="M81" s="7"/>
      <c r="N81" s="7"/>
      <c r="O81" s="7"/>
      <c r="P81" s="7"/>
      <c r="Q81" s="7"/>
      <c r="R81" s="7"/>
      <c r="S81" s="7"/>
      <c r="T81" s="7"/>
      <c r="U81" s="7"/>
      <c r="V81" s="90"/>
      <c r="W81" s="93" t="e">
        <f t="shared" ref="W81" si="22">V81/$V$93</f>
        <v>#DIV/0!</v>
      </c>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row>
    <row r="82" spans="2:252" ht="5.0999999999999996" customHeight="1" x14ac:dyDescent="0.2">
      <c r="B82" s="89" t="str">
        <f>Planilha1!A80&amp;" "&amp;Planilha1!D80</f>
        <v xml:space="preserve"> </v>
      </c>
      <c r="C82" s="28"/>
      <c r="D82" s="28"/>
      <c r="E82" s="28"/>
      <c r="F82" s="28"/>
      <c r="G82" s="28"/>
      <c r="H82" s="68" t="s">
        <v>14</v>
      </c>
      <c r="I82" s="28"/>
      <c r="J82" s="28"/>
      <c r="K82" s="28"/>
      <c r="L82" s="28"/>
      <c r="M82" s="28"/>
      <c r="N82" s="28"/>
      <c r="O82" s="28"/>
      <c r="P82" s="28"/>
      <c r="Q82" s="28"/>
      <c r="R82" s="28"/>
      <c r="S82" s="28"/>
      <c r="T82" s="28"/>
      <c r="U82" s="28"/>
      <c r="V82" s="91"/>
      <c r="W82" s="94"/>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row>
    <row r="83" spans="2:252" ht="9.75" customHeight="1" x14ac:dyDescent="0.2">
      <c r="B83" s="89" t="str">
        <f>Planilha1!A81&amp;" "&amp;Planilha1!D81</f>
        <v xml:space="preserve"> </v>
      </c>
      <c r="C83" s="30" t="s">
        <v>464</v>
      </c>
      <c r="D83" s="30" t="s">
        <v>464</v>
      </c>
      <c r="E83" s="30" t="s">
        <v>464</v>
      </c>
      <c r="F83" s="30" t="s">
        <v>464</v>
      </c>
      <c r="G83" s="30" t="s">
        <v>464</v>
      </c>
      <c r="H83" s="30"/>
      <c r="I83" s="30" t="s">
        <v>464</v>
      </c>
      <c r="J83" s="30" t="s">
        <v>464</v>
      </c>
      <c r="K83" s="30" t="s">
        <v>464</v>
      </c>
      <c r="L83" s="30" t="s">
        <v>464</v>
      </c>
      <c r="M83" s="30" t="s">
        <v>464</v>
      </c>
      <c r="N83" s="30" t="s">
        <v>464</v>
      </c>
      <c r="O83" s="30" t="s">
        <v>464</v>
      </c>
      <c r="P83" s="30" t="s">
        <v>464</v>
      </c>
      <c r="Q83" s="30" t="s">
        <v>464</v>
      </c>
      <c r="R83" s="30" t="s">
        <v>464</v>
      </c>
      <c r="S83" s="30" t="s">
        <v>464</v>
      </c>
      <c r="T83" s="30" t="s">
        <v>464</v>
      </c>
      <c r="U83" s="30" t="s">
        <v>464</v>
      </c>
      <c r="V83" s="92"/>
      <c r="W83" s="95"/>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row>
    <row r="84" spans="2:252" ht="9.9499999999999993" customHeight="1" x14ac:dyDescent="0.2">
      <c r="B84" s="88" t="str">
        <f>Planilha1!A82&amp;" "&amp;Planilha1!D82</f>
        <v>1.3.7. REVESTIMENTOS</v>
      </c>
      <c r="C84" s="7"/>
      <c r="D84" s="7"/>
      <c r="E84" s="7"/>
      <c r="F84" s="7"/>
      <c r="G84" s="7"/>
      <c r="H84" s="7"/>
      <c r="I84" s="7"/>
      <c r="J84" s="7"/>
      <c r="K84" s="7"/>
      <c r="L84" s="7"/>
      <c r="M84" s="7"/>
      <c r="N84" s="7"/>
      <c r="O84" s="7"/>
      <c r="P84" s="7"/>
      <c r="Q84" s="7"/>
      <c r="R84" s="7"/>
      <c r="S84" s="7"/>
      <c r="T84" s="7"/>
      <c r="U84" s="7"/>
      <c r="V84" s="90"/>
      <c r="W84" s="93" t="e">
        <f t="shared" ref="W84" si="23">V84/$V$93</f>
        <v>#DIV/0!</v>
      </c>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row>
    <row r="85" spans="2:252" ht="5.0999999999999996" customHeight="1" x14ac:dyDescent="0.2">
      <c r="B85" s="89" t="str">
        <f>Planilha1!A83&amp;" "&amp;Planilha1!D83</f>
        <v xml:space="preserve"> </v>
      </c>
      <c r="C85" s="28"/>
      <c r="D85" s="28"/>
      <c r="E85" s="28"/>
      <c r="F85" s="28"/>
      <c r="G85" s="28"/>
      <c r="H85" s="28"/>
      <c r="I85" s="68" t="s">
        <v>14</v>
      </c>
      <c r="J85" s="28"/>
      <c r="K85" s="28"/>
      <c r="L85" s="28"/>
      <c r="M85" s="28"/>
      <c r="N85" s="28"/>
      <c r="O85" s="28"/>
      <c r="P85" s="28"/>
      <c r="Q85" s="28"/>
      <c r="R85" s="28"/>
      <c r="S85" s="28"/>
      <c r="T85" s="28"/>
      <c r="U85" s="28"/>
      <c r="V85" s="91"/>
      <c r="W85" s="94"/>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row>
    <row r="86" spans="2:252" ht="9.75" customHeight="1" x14ac:dyDescent="0.2">
      <c r="B86" s="89" t="str">
        <f>Planilha1!A84&amp;" "&amp;Planilha1!D84</f>
        <v xml:space="preserve"> </v>
      </c>
      <c r="C86" s="30" t="s">
        <v>464</v>
      </c>
      <c r="D86" s="30" t="s">
        <v>464</v>
      </c>
      <c r="E86" s="30" t="s">
        <v>464</v>
      </c>
      <c r="F86" s="30" t="s">
        <v>464</v>
      </c>
      <c r="G86" s="30" t="s">
        <v>464</v>
      </c>
      <c r="H86" s="30" t="s">
        <v>464</v>
      </c>
      <c r="I86" s="30"/>
      <c r="J86" s="30" t="s">
        <v>464</v>
      </c>
      <c r="K86" s="30" t="s">
        <v>464</v>
      </c>
      <c r="L86" s="30" t="s">
        <v>464</v>
      </c>
      <c r="M86" s="30" t="s">
        <v>464</v>
      </c>
      <c r="N86" s="30" t="s">
        <v>464</v>
      </c>
      <c r="O86" s="30" t="s">
        <v>464</v>
      </c>
      <c r="P86" s="30" t="s">
        <v>464</v>
      </c>
      <c r="Q86" s="30" t="s">
        <v>464</v>
      </c>
      <c r="R86" s="30" t="s">
        <v>464</v>
      </c>
      <c r="S86" s="30" t="s">
        <v>464</v>
      </c>
      <c r="T86" s="30" t="s">
        <v>464</v>
      </c>
      <c r="U86" s="30" t="s">
        <v>464</v>
      </c>
      <c r="V86" s="92"/>
      <c r="W86" s="95"/>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row>
    <row r="87" spans="2:252" ht="9.9499999999999993" customHeight="1" x14ac:dyDescent="0.2">
      <c r="B87" s="88" t="str">
        <f>Planilha1!A85&amp;" "&amp;Planilha1!D85</f>
        <v>1.3.8. PINTURA</v>
      </c>
      <c r="C87" s="7"/>
      <c r="D87" s="7"/>
      <c r="E87" s="7"/>
      <c r="F87" s="7"/>
      <c r="G87" s="7"/>
      <c r="H87" s="7"/>
      <c r="I87" s="7"/>
      <c r="J87" s="7"/>
      <c r="K87" s="7"/>
      <c r="L87" s="7"/>
      <c r="M87" s="7"/>
      <c r="N87" s="7"/>
      <c r="O87" s="7"/>
      <c r="P87" s="7"/>
      <c r="Q87" s="7"/>
      <c r="R87" s="7"/>
      <c r="S87" s="7"/>
      <c r="T87" s="7"/>
      <c r="U87" s="7"/>
      <c r="V87" s="90"/>
      <c r="W87" s="93" t="e">
        <f t="shared" ref="W87" si="24">V87/$V$93</f>
        <v>#DIV/0!</v>
      </c>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row>
    <row r="88" spans="2:252" ht="5.0999999999999996" customHeight="1" x14ac:dyDescent="0.2">
      <c r="B88" s="89" t="str">
        <f>Planilha1!A86&amp;" "&amp;Planilha1!D86</f>
        <v xml:space="preserve"> </v>
      </c>
      <c r="C88" s="28"/>
      <c r="D88" s="28"/>
      <c r="E88" s="28"/>
      <c r="F88" s="28"/>
      <c r="G88" s="28"/>
      <c r="H88" s="28"/>
      <c r="I88" s="68" t="s">
        <v>14</v>
      </c>
      <c r="J88" s="28"/>
      <c r="K88" s="28"/>
      <c r="L88" s="28"/>
      <c r="M88" s="28"/>
      <c r="N88" s="28"/>
      <c r="O88" s="28"/>
      <c r="P88" s="28"/>
      <c r="Q88" s="28"/>
      <c r="R88" s="28"/>
      <c r="S88" s="28"/>
      <c r="T88" s="28"/>
      <c r="U88" s="28"/>
      <c r="V88" s="91"/>
      <c r="W88" s="94"/>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row>
    <row r="89" spans="2:252" ht="9.75" customHeight="1" x14ac:dyDescent="0.2">
      <c r="B89" s="89" t="str">
        <f>Planilha1!A87&amp;" "&amp;Planilha1!D87</f>
        <v xml:space="preserve"> </v>
      </c>
      <c r="C89" s="30" t="s">
        <v>464</v>
      </c>
      <c r="D89" s="30" t="s">
        <v>464</v>
      </c>
      <c r="E89" s="30" t="s">
        <v>464</v>
      </c>
      <c r="F89" s="30" t="s">
        <v>464</v>
      </c>
      <c r="G89" s="30" t="s">
        <v>464</v>
      </c>
      <c r="H89" s="30" t="s">
        <v>464</v>
      </c>
      <c r="I89" s="30"/>
      <c r="J89" s="30" t="s">
        <v>464</v>
      </c>
      <c r="K89" s="30" t="s">
        <v>464</v>
      </c>
      <c r="L89" s="30" t="s">
        <v>464</v>
      </c>
      <c r="M89" s="30" t="s">
        <v>464</v>
      </c>
      <c r="N89" s="30" t="s">
        <v>464</v>
      </c>
      <c r="O89" s="30" t="s">
        <v>464</v>
      </c>
      <c r="P89" s="30" t="s">
        <v>464</v>
      </c>
      <c r="Q89" s="30" t="s">
        <v>464</v>
      </c>
      <c r="R89" s="30" t="s">
        <v>464</v>
      </c>
      <c r="S89" s="30" t="s">
        <v>464</v>
      </c>
      <c r="T89" s="30" t="s">
        <v>464</v>
      </c>
      <c r="U89" s="30" t="s">
        <v>464</v>
      </c>
      <c r="V89" s="92"/>
      <c r="W89" s="95"/>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row>
    <row r="90" spans="2:252" ht="9.9499999999999993" customHeight="1" x14ac:dyDescent="0.2">
      <c r="B90" s="88" t="str">
        <f>Planilha1!A88&amp;" "&amp;Planilha1!D88</f>
        <v>1.3.9. SERVIÇOS COMPLEMENTARES</v>
      </c>
      <c r="C90" s="7"/>
      <c r="D90" s="7"/>
      <c r="E90" s="7"/>
      <c r="F90" s="7"/>
      <c r="G90" s="7"/>
      <c r="H90" s="7"/>
      <c r="I90" s="7"/>
      <c r="J90" s="7"/>
      <c r="K90" s="7"/>
      <c r="L90" s="7"/>
      <c r="M90" s="7"/>
      <c r="N90" s="7"/>
      <c r="O90" s="7"/>
      <c r="P90" s="7"/>
      <c r="Q90" s="7"/>
      <c r="R90" s="7"/>
      <c r="S90" s="7"/>
      <c r="T90" s="7"/>
      <c r="U90" s="7"/>
      <c r="V90" s="90"/>
      <c r="W90" s="93" t="e">
        <f t="shared" ref="W90" si="25">V90/$V$93</f>
        <v>#DIV/0!</v>
      </c>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row>
    <row r="91" spans="2:252" ht="5.0999999999999996" customHeight="1" x14ac:dyDescent="0.2">
      <c r="B91" s="89" t="str">
        <f>Planilha1!A89&amp;" "&amp;Planilha1!D89</f>
        <v xml:space="preserve"> </v>
      </c>
      <c r="C91" s="28"/>
      <c r="D91" s="28"/>
      <c r="E91" s="28"/>
      <c r="F91" s="28"/>
      <c r="G91" s="28"/>
      <c r="H91" s="28"/>
      <c r="I91" s="28"/>
      <c r="J91" s="68" t="s">
        <v>14</v>
      </c>
      <c r="K91" s="28"/>
      <c r="L91" s="28"/>
      <c r="M91" s="28"/>
      <c r="N91" s="28"/>
      <c r="O91" s="28"/>
      <c r="P91" s="28"/>
      <c r="Q91" s="28"/>
      <c r="R91" s="28"/>
      <c r="S91" s="28"/>
      <c r="T91" s="28"/>
      <c r="U91" s="28"/>
      <c r="V91" s="91"/>
      <c r="W91" s="94"/>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row>
    <row r="92" spans="2:252" ht="9.75" customHeight="1" x14ac:dyDescent="0.2">
      <c r="B92" s="89" t="str">
        <f>Planilha1!A90&amp;" "&amp;Planilha1!D90</f>
        <v xml:space="preserve"> </v>
      </c>
      <c r="C92" s="30" t="s">
        <v>464</v>
      </c>
      <c r="D92" s="30" t="s">
        <v>464</v>
      </c>
      <c r="E92" s="30" t="s">
        <v>464</v>
      </c>
      <c r="F92" s="30" t="s">
        <v>464</v>
      </c>
      <c r="G92" s="30" t="s">
        <v>464</v>
      </c>
      <c r="H92" s="30" t="s">
        <v>464</v>
      </c>
      <c r="I92" s="30" t="s">
        <v>464</v>
      </c>
      <c r="J92" s="30"/>
      <c r="K92" s="30" t="s">
        <v>464</v>
      </c>
      <c r="L92" s="30" t="s">
        <v>464</v>
      </c>
      <c r="M92" s="30" t="s">
        <v>464</v>
      </c>
      <c r="N92" s="30" t="s">
        <v>464</v>
      </c>
      <c r="O92" s="30" t="s">
        <v>464</v>
      </c>
      <c r="P92" s="30" t="s">
        <v>464</v>
      </c>
      <c r="Q92" s="30" t="s">
        <v>464</v>
      </c>
      <c r="R92" s="30" t="s">
        <v>464</v>
      </c>
      <c r="S92" s="30" t="s">
        <v>464</v>
      </c>
      <c r="T92" s="30" t="s">
        <v>464</v>
      </c>
      <c r="U92" s="30" t="s">
        <v>464</v>
      </c>
      <c r="V92" s="92"/>
      <c r="W92" s="95"/>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row>
    <row r="93" spans="2:252" s="2" customFormat="1" ht="9.75" customHeight="1" x14ac:dyDescent="0.2">
      <c r="B93" s="16" t="s">
        <v>9</v>
      </c>
      <c r="C93" s="31"/>
      <c r="D93" s="31"/>
      <c r="E93" s="31"/>
      <c r="F93" s="31"/>
      <c r="G93" s="31"/>
      <c r="H93" s="31"/>
      <c r="I93" s="31"/>
      <c r="J93" s="31"/>
      <c r="K93" s="31">
        <f t="shared" ref="K93:U93" si="26">SUM(K12:K14)</f>
        <v>0</v>
      </c>
      <c r="L93" s="31">
        <f t="shared" si="26"/>
        <v>0</v>
      </c>
      <c r="M93" s="31">
        <f t="shared" si="26"/>
        <v>0</v>
      </c>
      <c r="N93" s="31">
        <f t="shared" si="26"/>
        <v>0</v>
      </c>
      <c r="O93" s="31">
        <f t="shared" si="26"/>
        <v>0</v>
      </c>
      <c r="P93" s="31">
        <f t="shared" si="26"/>
        <v>0</v>
      </c>
      <c r="Q93" s="31">
        <f t="shared" si="26"/>
        <v>0</v>
      </c>
      <c r="R93" s="31">
        <f t="shared" si="26"/>
        <v>0</v>
      </c>
      <c r="S93" s="31">
        <f t="shared" si="26"/>
        <v>0</v>
      </c>
      <c r="T93" s="31">
        <f t="shared" si="26"/>
        <v>0</v>
      </c>
      <c r="U93" s="31">
        <f t="shared" si="26"/>
        <v>0</v>
      </c>
      <c r="V93" s="19">
        <f>SUM(V12:V92)</f>
        <v>0</v>
      </c>
      <c r="W93" s="69" t="e">
        <f>SUM(W12:W92)</f>
        <v>#DIV/0!</v>
      </c>
    </row>
  </sheetData>
  <mergeCells count="88">
    <mergeCell ref="B9:W9"/>
    <mergeCell ref="B8:W8"/>
    <mergeCell ref="B5:W5"/>
    <mergeCell ref="B4:W4"/>
    <mergeCell ref="B3:W3"/>
    <mergeCell ref="V36:V38"/>
    <mergeCell ref="W36:W38"/>
    <mergeCell ref="V39:V41"/>
    <mergeCell ref="W12:W14"/>
    <mergeCell ref="B10:B11"/>
    <mergeCell ref="W10:W11"/>
    <mergeCell ref="V10:V11"/>
    <mergeCell ref="B12:B14"/>
    <mergeCell ref="B36:B38"/>
    <mergeCell ref="B39:B41"/>
    <mergeCell ref="V15:V17"/>
    <mergeCell ref="B48:B50"/>
    <mergeCell ref="B15:B17"/>
    <mergeCell ref="B21:B23"/>
    <mergeCell ref="B27:B29"/>
    <mergeCell ref="B33:B35"/>
    <mergeCell ref="B24:B26"/>
    <mergeCell ref="W45:W47"/>
    <mergeCell ref="V57:V59"/>
    <mergeCell ref="W57:W59"/>
    <mergeCell ref="W15:W17"/>
    <mergeCell ref="B18:B20"/>
    <mergeCell ref="V18:V20"/>
    <mergeCell ref="W18:W20"/>
    <mergeCell ref="V21:V23"/>
    <mergeCell ref="W21:W23"/>
    <mergeCell ref="V24:V26"/>
    <mergeCell ref="W24:W26"/>
    <mergeCell ref="V27:V29"/>
    <mergeCell ref="W27:W29"/>
    <mergeCell ref="B30:B32"/>
    <mergeCell ref="V30:V32"/>
    <mergeCell ref="W30:W32"/>
    <mergeCell ref="V33:V35"/>
    <mergeCell ref="W33:W35"/>
    <mergeCell ref="B54:B56"/>
    <mergeCell ref="V54:V56"/>
    <mergeCell ref="W54:W56"/>
    <mergeCell ref="V48:V50"/>
    <mergeCell ref="W48:W50"/>
    <mergeCell ref="B51:B53"/>
    <mergeCell ref="V51:V53"/>
    <mergeCell ref="W51:W53"/>
    <mergeCell ref="W39:W41"/>
    <mergeCell ref="B42:B44"/>
    <mergeCell ref="V42:V44"/>
    <mergeCell ref="W42:W44"/>
    <mergeCell ref="B45:B47"/>
    <mergeCell ref="V45:V47"/>
    <mergeCell ref="B60:B62"/>
    <mergeCell ref="V60:V62"/>
    <mergeCell ref="W60:W62"/>
    <mergeCell ref="B57:B59"/>
    <mergeCell ref="V63:V65"/>
    <mergeCell ref="W63:W65"/>
    <mergeCell ref="B66:B68"/>
    <mergeCell ref="V66:V68"/>
    <mergeCell ref="W66:W68"/>
    <mergeCell ref="B63:B65"/>
    <mergeCell ref="V69:V71"/>
    <mergeCell ref="W69:W71"/>
    <mergeCell ref="B72:B74"/>
    <mergeCell ref="V72:V74"/>
    <mergeCell ref="W72:W74"/>
    <mergeCell ref="B69:B71"/>
    <mergeCell ref="V75:V77"/>
    <mergeCell ref="W75:W77"/>
    <mergeCell ref="B78:B80"/>
    <mergeCell ref="V78:V80"/>
    <mergeCell ref="W78:W80"/>
    <mergeCell ref="B75:B77"/>
    <mergeCell ref="B81:B83"/>
    <mergeCell ref="V81:V83"/>
    <mergeCell ref="W81:W83"/>
    <mergeCell ref="B90:B92"/>
    <mergeCell ref="V90:V92"/>
    <mergeCell ref="W90:W92"/>
    <mergeCell ref="B84:B86"/>
    <mergeCell ref="V84:V86"/>
    <mergeCell ref="W84:W86"/>
    <mergeCell ref="B87:B89"/>
    <mergeCell ref="V87:V89"/>
    <mergeCell ref="W87:W89"/>
  </mergeCells>
  <conditionalFormatting sqref="C13:U13">
    <cfRule type="cellIs" dxfId="14" priority="22" stopIfTrue="1" operator="equal">
      <formula>"x"</formula>
    </cfRule>
  </conditionalFormatting>
  <conditionalFormatting sqref="C16:U16">
    <cfRule type="cellIs" dxfId="13" priority="8" stopIfTrue="1" operator="equal">
      <formula>"x"</formula>
    </cfRule>
  </conditionalFormatting>
  <conditionalFormatting sqref="C19:U19">
    <cfRule type="cellIs" dxfId="12" priority="7" stopIfTrue="1" operator="equal">
      <formula>"x"</formula>
    </cfRule>
  </conditionalFormatting>
  <conditionalFormatting sqref="C22:U22">
    <cfRule type="cellIs" dxfId="11" priority="6" stopIfTrue="1" operator="equal">
      <formula>"x"</formula>
    </cfRule>
  </conditionalFormatting>
  <conditionalFormatting sqref="C25:U25">
    <cfRule type="cellIs" dxfId="10" priority="5" stopIfTrue="1" operator="equal">
      <formula>"x"</formula>
    </cfRule>
  </conditionalFormatting>
  <conditionalFormatting sqref="C28:U28">
    <cfRule type="cellIs" dxfId="9" priority="4" stopIfTrue="1" operator="equal">
      <formula>"x"</formula>
    </cfRule>
  </conditionalFormatting>
  <conditionalFormatting sqref="C31:U31">
    <cfRule type="cellIs" dxfId="8" priority="3" stopIfTrue="1" operator="equal">
      <formula>"x"</formula>
    </cfRule>
  </conditionalFormatting>
  <conditionalFormatting sqref="C34:U34">
    <cfRule type="cellIs" dxfId="7" priority="9" stopIfTrue="1" operator="equal">
      <formula>"x"</formula>
    </cfRule>
  </conditionalFormatting>
  <conditionalFormatting sqref="C37:U37">
    <cfRule type="cellIs" dxfId="6" priority="15" stopIfTrue="1" operator="equal">
      <formula>"x"</formula>
    </cfRule>
  </conditionalFormatting>
  <conditionalFormatting sqref="C40:U40">
    <cfRule type="cellIs" dxfId="5" priority="14" stopIfTrue="1" operator="equal">
      <formula>"x"</formula>
    </cfRule>
  </conditionalFormatting>
  <conditionalFormatting sqref="C43:U43">
    <cfRule type="cellIs" dxfId="4" priority="13" stopIfTrue="1" operator="equal">
      <formula>"x"</formula>
    </cfRule>
  </conditionalFormatting>
  <conditionalFormatting sqref="C46:U46">
    <cfRule type="cellIs" dxfId="3" priority="12" stopIfTrue="1" operator="equal">
      <formula>"x"</formula>
    </cfRule>
  </conditionalFormatting>
  <conditionalFormatting sqref="C49:U49">
    <cfRule type="cellIs" dxfId="2" priority="11" stopIfTrue="1" operator="equal">
      <formula>"x"</formula>
    </cfRule>
  </conditionalFormatting>
  <conditionalFormatting sqref="C52:U52">
    <cfRule type="cellIs" dxfId="1" priority="10" stopIfTrue="1" operator="equal">
      <formula>"x"</formula>
    </cfRule>
  </conditionalFormatting>
  <conditionalFormatting sqref="C55:U55 C58:U58 C61:U61 C64:U64 C67:U67 C70:U70 C73:U73 C76:U76 C79:U79 C82:U82 C85:U85 C88:U88 C91:U91">
    <cfRule type="cellIs" dxfId="0" priority="1" stopIfTrue="1" operator="equal">
      <formula>"x"</formula>
    </cfRule>
  </conditionalFormatting>
  <pageMargins left="0.51" right="0.51" top="0.79" bottom="0.79" header="0.31" footer="0.31"/>
  <pageSetup paperSize="9" scale="78"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CE36E-D91D-45E3-8D3F-EA936748751D}">
  <dimension ref="A1:I88"/>
  <sheetViews>
    <sheetView topLeftCell="A7" workbookViewId="0">
      <selection activeCell="A41" sqref="A41:XFD41"/>
    </sheetView>
  </sheetViews>
  <sheetFormatPr defaultRowHeight="12.75" x14ac:dyDescent="0.2"/>
  <cols>
    <col min="4" max="4" width="52.42578125" customWidth="1"/>
    <col min="9" max="9" width="15.140625" customWidth="1"/>
  </cols>
  <sheetData>
    <row r="1" spans="1:9" ht="38.25" x14ac:dyDescent="0.2">
      <c r="A1" s="52" t="s">
        <v>22</v>
      </c>
      <c r="B1" s="53" t="s">
        <v>15</v>
      </c>
      <c r="C1" s="53" t="s">
        <v>23</v>
      </c>
      <c r="D1" s="54" t="s">
        <v>24</v>
      </c>
      <c r="E1" s="55" t="s">
        <v>25</v>
      </c>
      <c r="F1" s="56">
        <v>552.79</v>
      </c>
      <c r="G1" s="56">
        <v>106.18</v>
      </c>
      <c r="H1" s="57">
        <v>131.91</v>
      </c>
      <c r="I1" s="58">
        <v>72918.53</v>
      </c>
    </row>
    <row r="2" spans="1:9" ht="38.25" x14ac:dyDescent="0.2">
      <c r="A2" s="52" t="s">
        <v>26</v>
      </c>
      <c r="B2" s="53" t="s">
        <v>15</v>
      </c>
      <c r="C2" s="53" t="s">
        <v>27</v>
      </c>
      <c r="D2" s="54" t="s">
        <v>28</v>
      </c>
      <c r="E2" s="55" t="s">
        <v>29</v>
      </c>
      <c r="F2" s="56">
        <v>72.150000000000006</v>
      </c>
      <c r="G2" s="56">
        <v>1285.44</v>
      </c>
      <c r="H2" s="57">
        <v>1596.9</v>
      </c>
      <c r="I2" s="58">
        <v>115216.34</v>
      </c>
    </row>
    <row r="3" spans="1:9" ht="127.5" x14ac:dyDescent="0.2">
      <c r="A3" s="52" t="s">
        <v>30</v>
      </c>
      <c r="B3" s="53" t="s">
        <v>31</v>
      </c>
      <c r="C3" s="53" t="s">
        <v>32</v>
      </c>
      <c r="D3" s="54" t="s">
        <v>33</v>
      </c>
      <c r="E3" s="55" t="s">
        <v>25</v>
      </c>
      <c r="F3" s="56">
        <v>1442.92</v>
      </c>
      <c r="G3" s="56">
        <v>213.35</v>
      </c>
      <c r="H3" s="57">
        <v>265.04000000000002</v>
      </c>
      <c r="I3" s="58">
        <v>382431.52</v>
      </c>
    </row>
    <row r="4" spans="1:9" ht="76.5" x14ac:dyDescent="0.2">
      <c r="A4" s="52" t="s">
        <v>34</v>
      </c>
      <c r="B4" s="53" t="s">
        <v>15</v>
      </c>
      <c r="C4" s="53" t="s">
        <v>35</v>
      </c>
      <c r="D4" s="54" t="s">
        <v>36</v>
      </c>
      <c r="E4" s="55" t="s">
        <v>25</v>
      </c>
      <c r="F4" s="56">
        <v>792.76</v>
      </c>
      <c r="G4" s="56">
        <v>189.91</v>
      </c>
      <c r="H4" s="57">
        <v>235.93</v>
      </c>
      <c r="I4" s="58">
        <v>187035.87</v>
      </c>
    </row>
    <row r="9" spans="1:9" x14ac:dyDescent="0.2">
      <c r="A9" t="s">
        <v>3</v>
      </c>
      <c r="B9" t="s">
        <v>2</v>
      </c>
      <c r="C9" t="s">
        <v>16</v>
      </c>
      <c r="D9" t="s">
        <v>4</v>
      </c>
      <c r="E9" t="s">
        <v>5</v>
      </c>
      <c r="F9" t="s">
        <v>6</v>
      </c>
      <c r="G9" t="s">
        <v>17</v>
      </c>
      <c r="H9" t="s">
        <v>18</v>
      </c>
      <c r="I9" t="s">
        <v>7</v>
      </c>
    </row>
    <row r="10" spans="1:9" x14ac:dyDescent="0.2">
      <c r="A10" t="s">
        <v>39</v>
      </c>
      <c r="D10" t="s">
        <v>40</v>
      </c>
    </row>
    <row r="13" spans="1:9" x14ac:dyDescent="0.2">
      <c r="A13" t="s">
        <v>41</v>
      </c>
      <c r="D13" t="s">
        <v>42</v>
      </c>
      <c r="H13" t="s">
        <v>21</v>
      </c>
      <c r="I13">
        <v>731933.47000000009</v>
      </c>
    </row>
    <row r="16" spans="1:9" x14ac:dyDescent="0.2">
      <c r="A16" t="s">
        <v>43</v>
      </c>
      <c r="D16" t="s">
        <v>44</v>
      </c>
      <c r="H16" t="s">
        <v>8</v>
      </c>
      <c r="I16">
        <v>37573.799999999996</v>
      </c>
    </row>
    <row r="19" spans="1:9" x14ac:dyDescent="0.2">
      <c r="A19" t="s">
        <v>45</v>
      </c>
      <c r="D19" t="s">
        <v>46</v>
      </c>
      <c r="H19" t="s">
        <v>8</v>
      </c>
      <c r="I19">
        <v>47493.51</v>
      </c>
    </row>
    <row r="22" spans="1:9" x14ac:dyDescent="0.2">
      <c r="A22" t="s">
        <v>47</v>
      </c>
      <c r="D22" t="s">
        <v>48</v>
      </c>
      <c r="H22" t="s">
        <v>8</v>
      </c>
      <c r="I22">
        <v>81714.48</v>
      </c>
    </row>
    <row r="25" spans="1:9" x14ac:dyDescent="0.2">
      <c r="A25" t="s">
        <v>49</v>
      </c>
      <c r="D25" t="s">
        <v>50</v>
      </c>
      <c r="H25" t="s">
        <v>8</v>
      </c>
      <c r="I25">
        <v>18954.27</v>
      </c>
    </row>
    <row r="28" spans="1:9" x14ac:dyDescent="0.2">
      <c r="A28" t="s">
        <v>51</v>
      </c>
      <c r="D28" t="s">
        <v>52</v>
      </c>
      <c r="H28" t="s">
        <v>8</v>
      </c>
      <c r="I28">
        <v>5472.39</v>
      </c>
    </row>
    <row r="31" spans="1:9" x14ac:dyDescent="0.2">
      <c r="A31" t="s">
        <v>53</v>
      </c>
      <c r="D31" t="s">
        <v>54</v>
      </c>
      <c r="H31" t="s">
        <v>8</v>
      </c>
      <c r="I31">
        <v>83170.34</v>
      </c>
    </row>
    <row r="34" spans="1:9" ht="27" customHeight="1" x14ac:dyDescent="0.2">
      <c r="A34" t="s">
        <v>55</v>
      </c>
      <c r="D34" t="s">
        <v>56</v>
      </c>
      <c r="H34" t="s">
        <v>8</v>
      </c>
      <c r="I34">
        <v>281028.31000000006</v>
      </c>
    </row>
    <row r="35" spans="1:9" ht="27" customHeight="1" x14ac:dyDescent="0.2"/>
    <row r="36" spans="1:9" ht="27" customHeight="1" x14ac:dyDescent="0.2"/>
    <row r="37" spans="1:9" ht="14.25" customHeight="1" x14ac:dyDescent="0.2">
      <c r="A37" t="s">
        <v>57</v>
      </c>
      <c r="D37" t="s">
        <v>58</v>
      </c>
      <c r="H37" t="s">
        <v>8</v>
      </c>
      <c r="I37">
        <v>119300.51</v>
      </c>
    </row>
    <row r="38" spans="1:9" ht="14.25" customHeight="1" x14ac:dyDescent="0.2"/>
    <row r="39" spans="1:9" ht="14.25" customHeight="1" x14ac:dyDescent="0.2"/>
    <row r="40" spans="1:9" x14ac:dyDescent="0.2">
      <c r="A40" t="s">
        <v>59</v>
      </c>
      <c r="D40" t="s">
        <v>60</v>
      </c>
      <c r="H40" t="s">
        <v>8</v>
      </c>
      <c r="I40">
        <v>57225.860000000008</v>
      </c>
    </row>
    <row r="43" spans="1:9" x14ac:dyDescent="0.2">
      <c r="A43" t="s">
        <v>61</v>
      </c>
      <c r="D43" t="s">
        <v>62</v>
      </c>
      <c r="H43" t="s">
        <v>19</v>
      </c>
      <c r="I43">
        <v>840422.17</v>
      </c>
    </row>
    <row r="46" spans="1:9" x14ac:dyDescent="0.2">
      <c r="A46" t="s">
        <v>63</v>
      </c>
      <c r="D46" t="s">
        <v>58</v>
      </c>
      <c r="H46" t="s">
        <v>8</v>
      </c>
      <c r="I46">
        <v>517000.01</v>
      </c>
    </row>
    <row r="49" spans="1:9" x14ac:dyDescent="0.2">
      <c r="A49" t="s">
        <v>64</v>
      </c>
      <c r="D49" t="s">
        <v>65</v>
      </c>
      <c r="H49" t="s">
        <v>8</v>
      </c>
      <c r="I49">
        <v>227643.55</v>
      </c>
    </row>
    <row r="52" spans="1:9" x14ac:dyDescent="0.2">
      <c r="A52" t="s">
        <v>66</v>
      </c>
      <c r="D52" t="s">
        <v>48</v>
      </c>
      <c r="H52" t="s">
        <v>8</v>
      </c>
      <c r="I52">
        <v>15090.480000000001</v>
      </c>
    </row>
    <row r="55" spans="1:9" x14ac:dyDescent="0.2">
      <c r="A55" t="s">
        <v>67</v>
      </c>
      <c r="D55" t="s">
        <v>68</v>
      </c>
      <c r="H55" t="s">
        <v>8</v>
      </c>
      <c r="I55">
        <v>48187.210000000006</v>
      </c>
    </row>
    <row r="58" spans="1:9" x14ac:dyDescent="0.2">
      <c r="A58" t="s">
        <v>69</v>
      </c>
      <c r="D58" t="s">
        <v>70</v>
      </c>
      <c r="H58" t="s">
        <v>8</v>
      </c>
      <c r="I58">
        <v>32500.920000000002</v>
      </c>
    </row>
    <row r="61" spans="1:9" x14ac:dyDescent="0.2">
      <c r="A61" t="s">
        <v>71</v>
      </c>
      <c r="D61" t="s">
        <v>72</v>
      </c>
      <c r="H61" t="s">
        <v>20</v>
      </c>
      <c r="I61">
        <v>187331.72999999998</v>
      </c>
    </row>
    <row r="64" spans="1:9" x14ac:dyDescent="0.2">
      <c r="A64" t="s">
        <v>73</v>
      </c>
      <c r="D64" t="s">
        <v>74</v>
      </c>
      <c r="H64" t="s">
        <v>8</v>
      </c>
      <c r="I64">
        <v>16365.369999999999</v>
      </c>
    </row>
    <row r="67" spans="1:9" x14ac:dyDescent="0.2">
      <c r="A67" t="s">
        <v>75</v>
      </c>
      <c r="D67" t="s">
        <v>76</v>
      </c>
      <c r="H67" t="s">
        <v>8</v>
      </c>
      <c r="I67">
        <v>41059.47</v>
      </c>
    </row>
    <row r="70" spans="1:9" x14ac:dyDescent="0.2">
      <c r="A70" t="s">
        <v>77</v>
      </c>
      <c r="D70" t="s">
        <v>78</v>
      </c>
      <c r="H70" t="s">
        <v>8</v>
      </c>
      <c r="I70">
        <v>19427.25</v>
      </c>
    </row>
    <row r="73" spans="1:9" x14ac:dyDescent="0.2">
      <c r="A73" t="s">
        <v>79</v>
      </c>
      <c r="D73" t="s">
        <v>80</v>
      </c>
      <c r="H73" t="s">
        <v>8</v>
      </c>
      <c r="I73">
        <v>16672.909999999996</v>
      </c>
    </row>
    <row r="76" spans="1:9" x14ac:dyDescent="0.2">
      <c r="A76" t="s">
        <v>81</v>
      </c>
      <c r="D76" t="s">
        <v>82</v>
      </c>
      <c r="H76" t="s">
        <v>8</v>
      </c>
      <c r="I76">
        <v>5624.8200000000006</v>
      </c>
    </row>
    <row r="79" spans="1:9" x14ac:dyDescent="0.2">
      <c r="A79" t="s">
        <v>83</v>
      </c>
      <c r="D79" t="s">
        <v>50</v>
      </c>
      <c r="H79" t="s">
        <v>8</v>
      </c>
      <c r="I79">
        <v>40500.889999999992</v>
      </c>
    </row>
    <row r="82" spans="1:9" ht="15.75" customHeight="1" x14ac:dyDescent="0.2">
      <c r="A82" t="s">
        <v>84</v>
      </c>
      <c r="D82" t="s">
        <v>85</v>
      </c>
      <c r="H82" t="s">
        <v>8</v>
      </c>
      <c r="I82">
        <v>42580.65</v>
      </c>
    </row>
    <row r="85" spans="1:9" x14ac:dyDescent="0.2">
      <c r="A85" t="s">
        <v>86</v>
      </c>
      <c r="D85" t="s">
        <v>87</v>
      </c>
      <c r="H85" t="s">
        <v>8</v>
      </c>
      <c r="I85">
        <v>2371.81</v>
      </c>
    </row>
    <row r="88" spans="1:9" x14ac:dyDescent="0.2">
      <c r="A88" t="s">
        <v>88</v>
      </c>
      <c r="D88" t="s">
        <v>70</v>
      </c>
      <c r="H88" t="s">
        <v>8</v>
      </c>
      <c r="I88">
        <v>2728.56</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3</vt:i4>
      </vt:variant>
    </vt:vector>
  </HeadingPairs>
  <TitlesOfParts>
    <vt:vector size="7" baseType="lpstr">
      <vt:lpstr>Planilha</vt:lpstr>
      <vt:lpstr>Planilha2</vt:lpstr>
      <vt:lpstr>Cronograma</vt:lpstr>
      <vt:lpstr>Planilha1</vt:lpstr>
      <vt:lpstr>Cronograma!Area_de_impressao</vt:lpstr>
      <vt:lpstr>Planilha!Area_de_impressao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user</cp:lastModifiedBy>
  <cp:revision>1</cp:revision>
  <cp:lastPrinted>2025-09-24T18:38:30Z</cp:lastPrinted>
  <dcterms:created xsi:type="dcterms:W3CDTF">2009-08-20T04:39:23Z</dcterms:created>
  <dcterms:modified xsi:type="dcterms:W3CDTF">2025-10-02T19:52:06Z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