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u Drive\Compras 1\Compras 2\Compras 3\Compras 4\Compras 5\EDITAIS EM ELABORAÇÃO\CE XX 25 REFORMA DA QUADRA POLIESPORTIVA DA VILA MARGARIDA 11595-24\SITE\"/>
    </mc:Choice>
  </mc:AlternateContent>
  <xr:revisionPtr revIDLastSave="0" documentId="8_{8050B67D-269E-48F0-8EF0-F89F58D01F89}" xr6:coauthVersionLast="47" xr6:coauthVersionMax="47" xr10:uidLastSave="{00000000-0000-0000-0000-000000000000}"/>
  <bookViews>
    <workbookView xWindow="20370" yWindow="480" windowWidth="29040" windowHeight="15840" xr2:uid="{5D65F889-011F-4A63-BE8C-C211C015E1DB}"/>
  </bookViews>
  <sheets>
    <sheet name="Plani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" i="1" l="1"/>
  <c r="I73" i="1" s="1"/>
  <c r="G73" i="1"/>
  <c r="F73" i="1"/>
  <c r="E73" i="1"/>
  <c r="D73" i="1"/>
  <c r="C73" i="1"/>
  <c r="B73" i="1"/>
  <c r="A73" i="1"/>
  <c r="H72" i="1"/>
  <c r="I72" i="1" s="1"/>
  <c r="G72" i="1"/>
  <c r="F72" i="1"/>
  <c r="E72" i="1"/>
  <c r="D72" i="1"/>
  <c r="C72" i="1"/>
  <c r="B72" i="1"/>
  <c r="A72" i="1"/>
  <c r="H71" i="1"/>
  <c r="I71" i="1" s="1"/>
  <c r="G71" i="1"/>
  <c r="F71" i="1"/>
  <c r="E71" i="1"/>
  <c r="D71" i="1"/>
  <c r="C71" i="1"/>
  <c r="B71" i="1"/>
  <c r="A71" i="1"/>
  <c r="I70" i="1"/>
  <c r="H70" i="1"/>
  <c r="G70" i="1"/>
  <c r="F70" i="1"/>
  <c r="E70" i="1"/>
  <c r="D70" i="1"/>
  <c r="C70" i="1"/>
  <c r="B70" i="1"/>
  <c r="A70" i="1"/>
  <c r="H69" i="1"/>
  <c r="G69" i="1"/>
  <c r="F69" i="1"/>
  <c r="I69" i="1" s="1"/>
  <c r="E69" i="1"/>
  <c r="D69" i="1"/>
  <c r="C69" i="1"/>
  <c r="B69" i="1"/>
  <c r="A69" i="1"/>
  <c r="H68" i="1"/>
  <c r="G68" i="1"/>
  <c r="F68" i="1"/>
  <c r="I68" i="1" s="1"/>
  <c r="E68" i="1"/>
  <c r="D68" i="1"/>
  <c r="C68" i="1"/>
  <c r="B68" i="1"/>
  <c r="A68" i="1"/>
  <c r="H67" i="1"/>
  <c r="I67" i="1" s="1"/>
  <c r="G67" i="1"/>
  <c r="F67" i="1"/>
  <c r="E67" i="1"/>
  <c r="D67" i="1"/>
  <c r="C67" i="1"/>
  <c r="B67" i="1"/>
  <c r="A67" i="1"/>
  <c r="I66" i="1"/>
  <c r="H66" i="1"/>
  <c r="G66" i="1"/>
  <c r="F66" i="1"/>
  <c r="E66" i="1"/>
  <c r="D66" i="1"/>
  <c r="C66" i="1"/>
  <c r="B66" i="1"/>
  <c r="A66" i="1"/>
  <c r="D65" i="1"/>
  <c r="A65" i="1"/>
  <c r="H64" i="1"/>
  <c r="I64" i="1" s="1"/>
  <c r="G64" i="1"/>
  <c r="F64" i="1"/>
  <c r="E64" i="1"/>
  <c r="D64" i="1"/>
  <c r="C64" i="1"/>
  <c r="B64" i="1"/>
  <c r="A64" i="1"/>
  <c r="I63" i="1"/>
  <c r="H63" i="1"/>
  <c r="G63" i="1"/>
  <c r="F63" i="1"/>
  <c r="E63" i="1"/>
  <c r="D63" i="1"/>
  <c r="C63" i="1"/>
  <c r="B63" i="1"/>
  <c r="A63" i="1"/>
  <c r="H62" i="1"/>
  <c r="G62" i="1"/>
  <c r="F62" i="1"/>
  <c r="I62" i="1" s="1"/>
  <c r="E62" i="1"/>
  <c r="D62" i="1"/>
  <c r="C62" i="1"/>
  <c r="B62" i="1"/>
  <c r="A62" i="1"/>
  <c r="H61" i="1"/>
  <c r="I61" i="1" s="1"/>
  <c r="G61" i="1"/>
  <c r="F61" i="1"/>
  <c r="E61" i="1"/>
  <c r="D61" i="1"/>
  <c r="C61" i="1"/>
  <c r="B61" i="1"/>
  <c r="A61" i="1"/>
  <c r="H60" i="1"/>
  <c r="I60" i="1" s="1"/>
  <c r="G60" i="1"/>
  <c r="F60" i="1"/>
  <c r="E60" i="1"/>
  <c r="D60" i="1"/>
  <c r="C60" i="1"/>
  <c r="B60" i="1"/>
  <c r="A60" i="1"/>
  <c r="I59" i="1"/>
  <c r="H59" i="1"/>
  <c r="G59" i="1"/>
  <c r="F59" i="1"/>
  <c r="E59" i="1"/>
  <c r="D59" i="1"/>
  <c r="C59" i="1"/>
  <c r="B59" i="1"/>
  <c r="A59" i="1"/>
  <c r="H58" i="1"/>
  <c r="G58" i="1"/>
  <c r="F58" i="1"/>
  <c r="I58" i="1" s="1"/>
  <c r="E58" i="1"/>
  <c r="D58" i="1"/>
  <c r="C58" i="1"/>
  <c r="B58" i="1"/>
  <c r="A58" i="1"/>
  <c r="H57" i="1"/>
  <c r="I57" i="1" s="1"/>
  <c r="G57" i="1"/>
  <c r="F57" i="1"/>
  <c r="E57" i="1"/>
  <c r="D57" i="1"/>
  <c r="C57" i="1"/>
  <c r="B57" i="1"/>
  <c r="A57" i="1"/>
  <c r="D56" i="1"/>
  <c r="A56" i="1"/>
  <c r="H55" i="1"/>
  <c r="I55" i="1" s="1"/>
  <c r="G55" i="1"/>
  <c r="F55" i="1"/>
  <c r="E55" i="1"/>
  <c r="D55" i="1"/>
  <c r="C55" i="1"/>
  <c r="B55" i="1"/>
  <c r="A55" i="1"/>
  <c r="I54" i="1"/>
  <c r="H54" i="1"/>
  <c r="G54" i="1"/>
  <c r="F54" i="1"/>
  <c r="E54" i="1"/>
  <c r="D54" i="1"/>
  <c r="C54" i="1"/>
  <c r="B54" i="1"/>
  <c r="A54" i="1"/>
  <c r="H53" i="1"/>
  <c r="G53" i="1"/>
  <c r="F53" i="1"/>
  <c r="I53" i="1" s="1"/>
  <c r="E53" i="1"/>
  <c r="D53" i="1"/>
  <c r="C53" i="1"/>
  <c r="B53" i="1"/>
  <c r="A53" i="1"/>
  <c r="H52" i="1"/>
  <c r="G52" i="1"/>
  <c r="F52" i="1"/>
  <c r="I52" i="1" s="1"/>
  <c r="I51" i="1" s="1"/>
  <c r="E52" i="1"/>
  <c r="D52" i="1"/>
  <c r="C52" i="1"/>
  <c r="B52" i="1"/>
  <c r="A52" i="1"/>
  <c r="D51" i="1"/>
  <c r="A51" i="1"/>
  <c r="H50" i="1"/>
  <c r="I50" i="1" s="1"/>
  <c r="G50" i="1"/>
  <c r="F50" i="1"/>
  <c r="E50" i="1"/>
  <c r="D50" i="1"/>
  <c r="C50" i="1"/>
  <c r="B50" i="1"/>
  <c r="A50" i="1"/>
  <c r="H49" i="1"/>
  <c r="I49" i="1" s="1"/>
  <c r="G49" i="1"/>
  <c r="F49" i="1"/>
  <c r="E49" i="1"/>
  <c r="D49" i="1"/>
  <c r="C49" i="1"/>
  <c r="B49" i="1"/>
  <c r="A49" i="1"/>
  <c r="I48" i="1"/>
  <c r="H48" i="1"/>
  <c r="G48" i="1"/>
  <c r="F48" i="1"/>
  <c r="E48" i="1"/>
  <c r="D48" i="1"/>
  <c r="C48" i="1"/>
  <c r="B48" i="1"/>
  <c r="A48" i="1"/>
  <c r="H47" i="1"/>
  <c r="G47" i="1"/>
  <c r="F47" i="1"/>
  <c r="I47" i="1" s="1"/>
  <c r="E47" i="1"/>
  <c r="D47" i="1"/>
  <c r="C47" i="1"/>
  <c r="B47" i="1"/>
  <c r="A47" i="1"/>
  <c r="H46" i="1"/>
  <c r="I46" i="1" s="1"/>
  <c r="G46" i="1"/>
  <c r="F46" i="1"/>
  <c r="E46" i="1"/>
  <c r="D46" i="1"/>
  <c r="C46" i="1"/>
  <c r="B46" i="1"/>
  <c r="A46" i="1"/>
  <c r="H45" i="1"/>
  <c r="I45" i="1" s="1"/>
  <c r="G45" i="1"/>
  <c r="F45" i="1"/>
  <c r="E45" i="1"/>
  <c r="D45" i="1"/>
  <c r="C45" i="1"/>
  <c r="B45" i="1"/>
  <c r="A45" i="1"/>
  <c r="I44" i="1"/>
  <c r="H44" i="1"/>
  <c r="G44" i="1"/>
  <c r="F44" i="1"/>
  <c r="E44" i="1"/>
  <c r="D44" i="1"/>
  <c r="C44" i="1"/>
  <c r="B44" i="1"/>
  <c r="A44" i="1"/>
  <c r="H43" i="1"/>
  <c r="G43" i="1"/>
  <c r="F43" i="1"/>
  <c r="I43" i="1" s="1"/>
  <c r="I42" i="1" s="1"/>
  <c r="E43" i="1"/>
  <c r="D43" i="1"/>
  <c r="C43" i="1"/>
  <c r="B43" i="1"/>
  <c r="A43" i="1"/>
  <c r="D42" i="1"/>
  <c r="A42" i="1"/>
  <c r="H41" i="1"/>
  <c r="G41" i="1"/>
  <c r="F41" i="1"/>
  <c r="I41" i="1" s="1"/>
  <c r="E41" i="1"/>
  <c r="D41" i="1"/>
  <c r="C41" i="1"/>
  <c r="B41" i="1"/>
  <c r="A41" i="1"/>
  <c r="H40" i="1"/>
  <c r="I40" i="1" s="1"/>
  <c r="G40" i="1"/>
  <c r="F40" i="1"/>
  <c r="E40" i="1"/>
  <c r="D40" i="1"/>
  <c r="C40" i="1"/>
  <c r="B40" i="1"/>
  <c r="A40" i="1"/>
  <c r="H39" i="1"/>
  <c r="I39" i="1" s="1"/>
  <c r="G39" i="1"/>
  <c r="F39" i="1"/>
  <c r="E39" i="1"/>
  <c r="D39" i="1"/>
  <c r="C39" i="1"/>
  <c r="B39" i="1"/>
  <c r="A39" i="1"/>
  <c r="I38" i="1"/>
  <c r="H38" i="1"/>
  <c r="G38" i="1"/>
  <c r="F38" i="1"/>
  <c r="E38" i="1"/>
  <c r="D38" i="1"/>
  <c r="C38" i="1"/>
  <c r="B38" i="1"/>
  <c r="A38" i="1"/>
  <c r="H37" i="1"/>
  <c r="G37" i="1"/>
  <c r="F37" i="1"/>
  <c r="I37" i="1" s="1"/>
  <c r="E37" i="1"/>
  <c r="D37" i="1"/>
  <c r="C37" i="1"/>
  <c r="B37" i="1"/>
  <c r="A37" i="1"/>
  <c r="H36" i="1"/>
  <c r="I36" i="1" s="1"/>
  <c r="G36" i="1"/>
  <c r="F36" i="1"/>
  <c r="E36" i="1"/>
  <c r="D36" i="1"/>
  <c r="C36" i="1"/>
  <c r="B36" i="1"/>
  <c r="A36" i="1"/>
  <c r="H35" i="1"/>
  <c r="I35" i="1" s="1"/>
  <c r="G35" i="1"/>
  <c r="F35" i="1"/>
  <c r="E35" i="1"/>
  <c r="D35" i="1"/>
  <c r="C35" i="1"/>
  <c r="B35" i="1"/>
  <c r="A35" i="1"/>
  <c r="I34" i="1"/>
  <c r="H34" i="1"/>
  <c r="G34" i="1"/>
  <c r="F34" i="1"/>
  <c r="E34" i="1"/>
  <c r="D34" i="1"/>
  <c r="C34" i="1"/>
  <c r="B34" i="1"/>
  <c r="A34" i="1"/>
  <c r="H33" i="1"/>
  <c r="G33" i="1"/>
  <c r="F33" i="1"/>
  <c r="I33" i="1" s="1"/>
  <c r="E33" i="1"/>
  <c r="D33" i="1"/>
  <c r="C33" i="1"/>
  <c r="B33" i="1"/>
  <c r="A33" i="1"/>
  <c r="H32" i="1"/>
  <c r="I32" i="1" s="1"/>
  <c r="G32" i="1"/>
  <c r="F32" i="1"/>
  <c r="E32" i="1"/>
  <c r="D32" i="1"/>
  <c r="C32" i="1"/>
  <c r="B32" i="1"/>
  <c r="A32" i="1"/>
  <c r="H31" i="1"/>
  <c r="I31" i="1" s="1"/>
  <c r="G31" i="1"/>
  <c r="F31" i="1"/>
  <c r="E31" i="1"/>
  <c r="D31" i="1"/>
  <c r="C31" i="1"/>
  <c r="B31" i="1"/>
  <c r="A31" i="1"/>
  <c r="I30" i="1"/>
  <c r="H30" i="1"/>
  <c r="G30" i="1"/>
  <c r="F30" i="1"/>
  <c r="E30" i="1"/>
  <c r="D30" i="1"/>
  <c r="C30" i="1"/>
  <c r="B30" i="1"/>
  <c r="A30" i="1"/>
  <c r="H29" i="1"/>
  <c r="G29" i="1"/>
  <c r="F29" i="1"/>
  <c r="I29" i="1" s="1"/>
  <c r="E29" i="1"/>
  <c r="D29" i="1"/>
  <c r="C29" i="1"/>
  <c r="B29" i="1"/>
  <c r="A29" i="1"/>
  <c r="H28" i="1"/>
  <c r="I28" i="1" s="1"/>
  <c r="G28" i="1"/>
  <c r="F28" i="1"/>
  <c r="E28" i="1"/>
  <c r="D28" i="1"/>
  <c r="C28" i="1"/>
  <c r="B28" i="1"/>
  <c r="A28" i="1"/>
  <c r="D27" i="1"/>
  <c r="A27" i="1"/>
  <c r="H26" i="1"/>
  <c r="I26" i="1" s="1"/>
  <c r="G26" i="1"/>
  <c r="F26" i="1"/>
  <c r="E26" i="1"/>
  <c r="D26" i="1"/>
  <c r="C26" i="1"/>
  <c r="B26" i="1"/>
  <c r="A26" i="1"/>
  <c r="H25" i="1"/>
  <c r="I25" i="1" s="1"/>
  <c r="G25" i="1"/>
  <c r="F25" i="1"/>
  <c r="E25" i="1"/>
  <c r="D25" i="1"/>
  <c r="C25" i="1"/>
  <c r="B25" i="1"/>
  <c r="A25" i="1"/>
  <c r="I24" i="1"/>
  <c r="H24" i="1"/>
  <c r="G24" i="1"/>
  <c r="F24" i="1"/>
  <c r="E24" i="1"/>
  <c r="D24" i="1"/>
  <c r="C24" i="1"/>
  <c r="B24" i="1"/>
  <c r="A24" i="1"/>
  <c r="H23" i="1"/>
  <c r="G23" i="1"/>
  <c r="F23" i="1"/>
  <c r="I23" i="1" s="1"/>
  <c r="E23" i="1"/>
  <c r="D23" i="1"/>
  <c r="C23" i="1"/>
  <c r="B23" i="1"/>
  <c r="A23" i="1"/>
  <c r="H22" i="1"/>
  <c r="I22" i="1" s="1"/>
  <c r="G22" i="1"/>
  <c r="F22" i="1"/>
  <c r="E22" i="1"/>
  <c r="D22" i="1"/>
  <c r="C22" i="1"/>
  <c r="B22" i="1"/>
  <c r="A22" i="1"/>
  <c r="D21" i="1"/>
  <c r="A21" i="1"/>
  <c r="H20" i="1"/>
  <c r="I20" i="1" s="1"/>
  <c r="G20" i="1"/>
  <c r="F20" i="1"/>
  <c r="E20" i="1"/>
  <c r="D20" i="1"/>
  <c r="C20" i="1"/>
  <c r="B20" i="1"/>
  <c r="A20" i="1"/>
  <c r="H19" i="1"/>
  <c r="I19" i="1" s="1"/>
  <c r="G19" i="1"/>
  <c r="F19" i="1"/>
  <c r="E19" i="1"/>
  <c r="D19" i="1"/>
  <c r="C19" i="1"/>
  <c r="B19" i="1"/>
  <c r="A19" i="1"/>
  <c r="I18" i="1"/>
  <c r="H18" i="1"/>
  <c r="G18" i="1"/>
  <c r="F18" i="1"/>
  <c r="E18" i="1"/>
  <c r="D18" i="1"/>
  <c r="C18" i="1"/>
  <c r="B18" i="1"/>
  <c r="A18" i="1"/>
  <c r="H17" i="1"/>
  <c r="G17" i="1"/>
  <c r="F17" i="1"/>
  <c r="I17" i="1" s="1"/>
  <c r="E17" i="1"/>
  <c r="D17" i="1"/>
  <c r="C17" i="1"/>
  <c r="B17" i="1"/>
  <c r="A17" i="1"/>
  <c r="D16" i="1"/>
  <c r="A16" i="1"/>
  <c r="H15" i="1"/>
  <c r="G15" i="1"/>
  <c r="F15" i="1"/>
  <c r="I15" i="1" s="1"/>
  <c r="E15" i="1"/>
  <c r="D15" i="1"/>
  <c r="C15" i="1"/>
  <c r="B15" i="1"/>
  <c r="A15" i="1"/>
  <c r="H14" i="1"/>
  <c r="I14" i="1" s="1"/>
  <c r="G14" i="1"/>
  <c r="F14" i="1"/>
  <c r="E14" i="1"/>
  <c r="D14" i="1"/>
  <c r="C14" i="1"/>
  <c r="B14" i="1"/>
  <c r="A14" i="1"/>
  <c r="H13" i="1"/>
  <c r="I13" i="1" s="1"/>
  <c r="G13" i="1"/>
  <c r="F13" i="1"/>
  <c r="E13" i="1"/>
  <c r="D13" i="1"/>
  <c r="C13" i="1"/>
  <c r="B13" i="1"/>
  <c r="A13" i="1"/>
  <c r="I12" i="1"/>
  <c r="H12" i="1"/>
  <c r="G12" i="1"/>
  <c r="F12" i="1"/>
  <c r="E12" i="1"/>
  <c r="D12" i="1"/>
  <c r="C12" i="1"/>
  <c r="B12" i="1"/>
  <c r="A12" i="1"/>
  <c r="H11" i="1"/>
  <c r="G11" i="1"/>
  <c r="F11" i="1"/>
  <c r="I11" i="1" s="1"/>
  <c r="E11" i="1"/>
  <c r="D11" i="1"/>
  <c r="C11" i="1"/>
  <c r="B11" i="1"/>
  <c r="A11" i="1"/>
  <c r="H10" i="1"/>
  <c r="I10" i="1" s="1"/>
  <c r="G10" i="1"/>
  <c r="F10" i="1"/>
  <c r="E10" i="1"/>
  <c r="D10" i="1"/>
  <c r="C10" i="1"/>
  <c r="B10" i="1"/>
  <c r="A10" i="1"/>
  <c r="H9" i="1"/>
  <c r="I9" i="1" s="1"/>
  <c r="G9" i="1"/>
  <c r="F9" i="1"/>
  <c r="E9" i="1"/>
  <c r="D9" i="1"/>
  <c r="C9" i="1"/>
  <c r="B9" i="1"/>
  <c r="A9" i="1"/>
  <c r="I8" i="1"/>
  <c r="H8" i="1"/>
  <c r="G8" i="1"/>
  <c r="F8" i="1"/>
  <c r="E8" i="1"/>
  <c r="D8" i="1"/>
  <c r="C8" i="1"/>
  <c r="B8" i="1"/>
  <c r="A8" i="1"/>
  <c r="H7" i="1"/>
  <c r="G7" i="1"/>
  <c r="F7" i="1"/>
  <c r="I7" i="1" s="1"/>
  <c r="E7" i="1"/>
  <c r="D7" i="1"/>
  <c r="C7" i="1"/>
  <c r="B7" i="1"/>
  <c r="A7" i="1"/>
  <c r="H6" i="1"/>
  <c r="I6" i="1" s="1"/>
  <c r="G6" i="1"/>
  <c r="F6" i="1"/>
  <c r="E6" i="1"/>
  <c r="D6" i="1"/>
  <c r="C6" i="1"/>
  <c r="B6" i="1"/>
  <c r="A6" i="1"/>
  <c r="H5" i="1"/>
  <c r="I5" i="1" s="1"/>
  <c r="G5" i="1"/>
  <c r="F5" i="1"/>
  <c r="E5" i="1"/>
  <c r="D5" i="1"/>
  <c r="C5" i="1"/>
  <c r="B5" i="1"/>
  <c r="A5" i="1"/>
  <c r="I4" i="1"/>
  <c r="H4" i="1"/>
  <c r="G4" i="1"/>
  <c r="F4" i="1"/>
  <c r="E4" i="1"/>
  <c r="D4" i="1"/>
  <c r="C4" i="1"/>
  <c r="B4" i="1"/>
  <c r="A4" i="1"/>
  <c r="D3" i="1"/>
  <c r="A3" i="1"/>
  <c r="D2" i="1"/>
  <c r="A2" i="1"/>
  <c r="I16" i="1" l="1"/>
  <c r="I27" i="1"/>
  <c r="I56" i="1"/>
  <c r="I21" i="1"/>
  <c r="I65" i="1"/>
  <c r="I3" i="1"/>
  <c r="I74" i="1" l="1"/>
</calcChain>
</file>

<file path=xl/sharedStrings.xml><?xml version="1.0" encoding="utf-8"?>
<sst xmlns="http://schemas.openxmlformats.org/spreadsheetml/2006/main" count="18" uniqueCount="11">
  <si>
    <t>Item</t>
  </si>
  <si>
    <t>Referência</t>
  </si>
  <si>
    <t>Código</t>
  </si>
  <si>
    <t>Descrição</t>
  </si>
  <si>
    <t>Unid</t>
  </si>
  <si>
    <t>Quantidade</t>
  </si>
  <si>
    <t>Preço Unit sem BDI</t>
  </si>
  <si>
    <t>Preço Unit com BDI</t>
  </si>
  <si>
    <t>Total</t>
  </si>
  <si>
    <t>Subtotal:</t>
  </si>
  <si>
    <t>TOTAL GERAL: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</si>
</sst>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0\.00\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4" fontId="2" fillId="0" borderId="2" xfId="1" applyFont="1" applyBorder="1" applyAlignment="1">
      <alignment horizontal="center" vertical="center" wrapText="1"/>
    </xf>
    <xf numFmtId="44" fontId="2" fillId="0" borderId="5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2" fontId="2" fillId="0" borderId="7" xfId="0" applyNumberFormat="1" applyFont="1" applyBorder="1" applyAlignment="1">
      <alignment horizontal="left" vertical="center" wrapText="1"/>
    </xf>
    <xf numFmtId="2" fontId="0" fillId="0" borderId="7" xfId="0" applyNumberFormat="1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 wrapText="1"/>
    </xf>
    <xf numFmtId="44" fontId="2" fillId="0" borderId="7" xfId="1" applyFont="1" applyBorder="1" applyAlignment="1">
      <alignment horizontal="right" vertical="center"/>
    </xf>
    <xf numFmtId="44" fontId="2" fillId="0" borderId="9" xfId="1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left" vertical="center" wrapText="1"/>
    </xf>
    <xf numFmtId="2" fontId="0" fillId="0" borderId="10" xfId="0" applyNumberFormat="1" applyBorder="1" applyAlignment="1">
      <alignment horizontal="center" vertical="center" wrapText="1"/>
    </xf>
    <xf numFmtId="44" fontId="0" fillId="0" borderId="10" xfId="1" applyFont="1" applyBorder="1" applyAlignment="1">
      <alignment horizontal="center" vertical="center" wrapText="1"/>
    </xf>
    <xf numFmtId="44" fontId="0" fillId="0" borderId="10" xfId="1" applyFont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2" fontId="0" fillId="2" borderId="10" xfId="0" applyNumberFormat="1" applyFill="1" applyBorder="1" applyAlignment="1">
      <alignment horizontal="left" vertical="center" wrapText="1"/>
    </xf>
    <xf numFmtId="2" fontId="0" fillId="2" borderId="10" xfId="0" applyNumberFormat="1" applyFill="1" applyBorder="1" applyAlignment="1">
      <alignment horizontal="center" vertical="center" wrapText="1"/>
    </xf>
    <xf numFmtId="44" fontId="0" fillId="2" borderId="10" xfId="1" applyFont="1" applyFill="1" applyBorder="1" applyAlignment="1">
      <alignment horizontal="center" vertical="center" wrapText="1"/>
    </xf>
    <xf numFmtId="44" fontId="0" fillId="2" borderId="10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MEMORIA%20E%20PLANILHA/Secretaria%20de%20Esporte/11595-2024%20QUADRA%20RUA%20DOS%20LIRIOS%5eJ%20VILA%20MARGARIDA/quadra%20margarida%20rua%20dos%20liriosPM%203.11%20REV%2001.xlsm" TargetMode="External"/><Relationship Id="rId1" Type="http://schemas.openxmlformats.org/officeDocument/2006/relationships/externalLinkPath" Target="https://d.docs.live.net/7b8b563306e03df4/Documentos/MEMORIA%20E%20PLANILHA/Secretaria%20de%20Esporte/11595-2024%20QUADRA%20RUA%20DOS%20LIRIOS%5eJ%20VILA%20MARGARIDA/quadra%20margarida%20rua%20dos%20liriosPM%203.11%20REV%20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">
          <cell r="O16" t="str">
            <v>1.</v>
          </cell>
          <cell r="R16" t="str">
            <v>REFORMA DE QUADRA POLIESPORTIVA BISPA MARLENE AMANCIO ASSAD</v>
          </cell>
        </row>
        <row r="17">
          <cell r="O17" t="str">
            <v>1.1.</v>
          </cell>
          <cell r="R17" t="str">
            <v>SERVIÇOS PRELIMINARES, DEMOLIÇÕES E RETIRADAS</v>
          </cell>
        </row>
        <row r="18">
          <cell r="O18" t="str">
            <v>1.1.1.</v>
          </cell>
          <cell r="P18" t="str">
            <v>SINAPI</v>
          </cell>
          <cell r="Q18" t="str">
            <v>103689</v>
          </cell>
          <cell r="R18" t="str">
            <v>FORNECIMENTO E INSTALAÇÃO DE PLACA DE OBRA COM CHAPA GALVANIZADA E ESTRUTURA DE MADEIRA. AF_03/2022_PS</v>
          </cell>
          <cell r="S18" t="str">
            <v>M2</v>
          </cell>
          <cell r="T18">
            <v>12</v>
          </cell>
          <cell r="U18">
            <v>470.88</v>
          </cell>
          <cell r="W18">
            <v>588.6</v>
          </cell>
        </row>
        <row r="19">
          <cell r="O19" t="str">
            <v>1.1.2.</v>
          </cell>
          <cell r="P19" t="str">
            <v>SINAPI</v>
          </cell>
          <cell r="Q19" t="str">
            <v>100982</v>
          </cell>
          <cell r="R19" t="str">
            <v>CARGA, MANOBRA E DESCARGA DE ENTULHO EM CAMINHÃO BASCULANTE 10 M³ - CARGA COM ESCAVADEIRA HIDRÁULICA (CAÇAMBA DE 0,80 M³ / 111 HP) E DESCARGA LIVRE (UNIDADE: M3). AF_07/2020</v>
          </cell>
          <cell r="S19" t="str">
            <v>M3</v>
          </cell>
          <cell r="T19">
            <v>105.22</v>
          </cell>
          <cell r="U19">
            <v>9.51</v>
          </cell>
          <cell r="W19">
            <v>11.89</v>
          </cell>
        </row>
        <row r="20">
          <cell r="O20" t="str">
            <v>1.1.3.</v>
          </cell>
          <cell r="P20" t="str">
            <v>SINAPI</v>
          </cell>
          <cell r="Q20">
            <v>93589</v>
          </cell>
          <cell r="R20" t="str">
            <v>TRANSPORTE COM CAMINHÃO BASCULANTE DE 10 M³, EM VIA URBANA EM REVESTIMENTO PRIMÁRIO (UNIDADE: M3XKM). AF_07/2020</v>
          </cell>
          <cell r="S20" t="str">
            <v>M3XKM</v>
          </cell>
          <cell r="T20">
            <v>1578.25</v>
          </cell>
          <cell r="U20">
            <v>2.82</v>
          </cell>
          <cell r="W20">
            <v>3.53</v>
          </cell>
        </row>
        <row r="21">
          <cell r="O21" t="str">
            <v>1.1.4.</v>
          </cell>
          <cell r="P21" t="str">
            <v>SINAPI</v>
          </cell>
          <cell r="Q21">
            <v>98461</v>
          </cell>
          <cell r="R21" t="str">
            <v>ESTRUTURA DE MADEIRA PROVISÓRIA PARA SUPORTE DE CAIXA DÁGUA ELEVADA DE 1000 LITROS. AF_03/2024</v>
          </cell>
          <cell r="S21" t="str">
            <v>UN</v>
          </cell>
          <cell r="T21">
            <v>1</v>
          </cell>
          <cell r="U21">
            <v>5913.86</v>
          </cell>
          <cell r="W21">
            <v>7392.33</v>
          </cell>
        </row>
        <row r="22">
          <cell r="O22" t="str">
            <v>1.1.5.</v>
          </cell>
          <cell r="P22" t="str">
            <v>SINAPI</v>
          </cell>
          <cell r="Q22">
            <v>105116</v>
          </cell>
          <cell r="R22" t="str">
            <v>INSTALAÇÃO E DESINSTALAÇÃO MANUAL DE CONTÊINER OU MÓDULO HABITÁVEL PEQUENO. AF_03/2024</v>
          </cell>
          <cell r="S22" t="str">
            <v>UN</v>
          </cell>
          <cell r="T22">
            <v>1</v>
          </cell>
          <cell r="U22">
            <v>14.77</v>
          </cell>
          <cell r="W22">
            <v>18.46</v>
          </cell>
        </row>
        <row r="23">
          <cell r="O23" t="str">
            <v>1.1.6.</v>
          </cell>
          <cell r="P23" t="str">
            <v>SINAPI</v>
          </cell>
          <cell r="Q23">
            <v>98453</v>
          </cell>
          <cell r="R23" t="str">
            <v>PAREDE DE MADEIRA COMPENSADA PARA CONSTRUÇÃO TEMPORÁRIA EM CHAPA DUPLA, EXTERNA, COM ÁREA LÍQUIDA MAIOR OU IGUAL A QUE 6 M², COM VÃO. AF_03/2024</v>
          </cell>
          <cell r="S23" t="str">
            <v>M2</v>
          </cell>
          <cell r="T23">
            <v>60</v>
          </cell>
          <cell r="U23">
            <v>146.86000000000001</v>
          </cell>
          <cell r="W23">
            <v>183.58</v>
          </cell>
        </row>
        <row r="24">
          <cell r="O24" t="str">
            <v>1.1.7.</v>
          </cell>
          <cell r="P24" t="str">
            <v>SINAPI</v>
          </cell>
          <cell r="Q24">
            <v>98460</v>
          </cell>
          <cell r="R24" t="str">
            <v>PISO PARA CONSTRUÇÃO TEMPORÁRIA EM MADEIRA, SEM REAPROVEITAMENTO. AF_03/2024</v>
          </cell>
          <cell r="S24" t="str">
            <v>M2</v>
          </cell>
          <cell r="T24">
            <v>24</v>
          </cell>
          <cell r="U24">
            <v>66.59</v>
          </cell>
          <cell r="W24">
            <v>83.24</v>
          </cell>
        </row>
        <row r="25">
          <cell r="O25" t="str">
            <v>1.1.8.</v>
          </cell>
          <cell r="P25" t="str">
            <v>SINAPI</v>
          </cell>
          <cell r="Q25">
            <v>101118</v>
          </cell>
          <cell r="R25" t="str">
            <v>ESCAVAÇÃO HORIZONTAL EM SOLO DE 1A CATEGORIA COM TRATOR DE ESTEIRAS (125HP/LÂMINA: 2,70M3). AF_07/2020</v>
          </cell>
          <cell r="S25" t="str">
            <v>M3</v>
          </cell>
          <cell r="T25">
            <v>10.32</v>
          </cell>
          <cell r="U25">
            <v>4.1399999999999997</v>
          </cell>
          <cell r="W25">
            <v>5.18</v>
          </cell>
        </row>
        <row r="26">
          <cell r="O26" t="str">
            <v>1.1.9.</v>
          </cell>
          <cell r="P26" t="str">
            <v>SINAPI</v>
          </cell>
          <cell r="Q26">
            <v>97626</v>
          </cell>
          <cell r="R26" t="str">
            <v>DEMOLIÇÃO DE PILARES E VIGAS EM CONCRETO ARMADO, DE FORMA MANUAL, SEM REAPROVEITAMENTO. AF_09/2023</v>
          </cell>
          <cell r="S26" t="str">
            <v>M3</v>
          </cell>
          <cell r="T26">
            <v>1.96</v>
          </cell>
          <cell r="U26">
            <v>778.1</v>
          </cell>
          <cell r="W26">
            <v>972.63</v>
          </cell>
        </row>
        <row r="27">
          <cell r="O27" t="str">
            <v>1.1.10.</v>
          </cell>
          <cell r="P27" t="str">
            <v>SINAPI</v>
          </cell>
          <cell r="Q27" t="str">
            <v>97628</v>
          </cell>
          <cell r="R27" t="str">
            <v>DEMOLIÇÃO DE LAJES, EM CONCRETO ARMADO, DE FORMA MANUAL, SEM REAPROVEITAMENTO. AF_09/2023</v>
          </cell>
          <cell r="S27" t="str">
            <v>M3</v>
          </cell>
          <cell r="T27">
            <v>25.63</v>
          </cell>
          <cell r="U27">
            <v>362.39</v>
          </cell>
          <cell r="W27">
            <v>452.99</v>
          </cell>
        </row>
        <row r="28">
          <cell r="O28" t="str">
            <v>1.1.11.</v>
          </cell>
          <cell r="P28" t="str">
            <v>SINAPI</v>
          </cell>
          <cell r="Q28">
            <v>97625</v>
          </cell>
          <cell r="R28" t="str">
            <v>DEMOLIÇÃO DE ALVENARIA PARA QUALQUER TIPO DE BLOCO, DE FORMA MECANIZADA, SEM REAPROVEITAMENTO. AF_09/2023</v>
          </cell>
          <cell r="S28" t="str">
            <v>M3</v>
          </cell>
          <cell r="T28">
            <v>2.83</v>
          </cell>
          <cell r="U28">
            <v>51.81</v>
          </cell>
          <cell r="W28">
            <v>64.760000000000005</v>
          </cell>
        </row>
        <row r="29">
          <cell r="O29" t="str">
            <v>1.1.12.</v>
          </cell>
          <cell r="P29" t="str">
            <v>SINAPI</v>
          </cell>
          <cell r="Q29">
            <v>104801</v>
          </cell>
          <cell r="R29" t="str">
            <v>REMOÇÃO DE ALAMBRADOS PARA QUADRAS POLIESPORTIVAS, ESTRUTURADO POR TUBOS DE AÇO GALVANIZADO, COM TELA DE ARAME GALVANIZADO, DE FORMA MANUAL, SEM REAPROVEITAMENTO. AF_09/2023</v>
          </cell>
          <cell r="S29" t="str">
            <v>M2</v>
          </cell>
          <cell r="T29">
            <v>419.4</v>
          </cell>
          <cell r="U29">
            <v>18.78</v>
          </cell>
          <cell r="W29">
            <v>23.48</v>
          </cell>
        </row>
        <row r="30">
          <cell r="O30" t="str">
            <v>1.2.</v>
          </cell>
          <cell r="R30" t="str">
            <v>ESTRUTURA</v>
          </cell>
        </row>
        <row r="31">
          <cell r="O31" t="str">
            <v>1.2.1.</v>
          </cell>
          <cell r="P31" t="str">
            <v>SINAPI</v>
          </cell>
          <cell r="Q31">
            <v>92417</v>
          </cell>
          <cell r="R31" t="str">
            <v>MONTAGEM E DESMONTAGEM DE FÔRMA DE PILARES RETANGULARES E ESTRUTURAS SIMILARES, PÉ-DIREITO DUPLO, EM CHAPA DE MADEIRA COMPENSADA RESINADA, 2 UTILIZAÇÕES. AF_09/2020</v>
          </cell>
          <cell r="S31" t="str">
            <v>M2</v>
          </cell>
          <cell r="T31">
            <v>25.48</v>
          </cell>
          <cell r="U31">
            <v>173.78</v>
          </cell>
          <cell r="W31">
            <v>217.23</v>
          </cell>
        </row>
        <row r="32">
          <cell r="O32" t="str">
            <v>1.2.2.</v>
          </cell>
          <cell r="P32" t="str">
            <v>SINAPI</v>
          </cell>
          <cell r="Q32">
            <v>92762</v>
          </cell>
          <cell r="R32" t="str">
            <v>ARMAÇÃO DE PILAR OU VIGA DE ESTRUTURA CONVENCIONAL DE CONCRETO ARMADO UTILIZANDO AÇO CA-50 DE 10,0 MM - MONTAGEM. AF_06/2022</v>
          </cell>
          <cell r="S32" t="str">
            <v>KG</v>
          </cell>
          <cell r="T32">
            <v>156.80000000000001</v>
          </cell>
          <cell r="U32">
            <v>10.83</v>
          </cell>
          <cell r="W32">
            <v>13.54</v>
          </cell>
        </row>
        <row r="33">
          <cell r="O33" t="str">
            <v>1.2.3.</v>
          </cell>
          <cell r="P33" t="str">
            <v>SINAPI</v>
          </cell>
          <cell r="Q33">
            <v>92759</v>
          </cell>
          <cell r="R33" t="str">
            <v>ARMAÇÃO DE PILAR OU VIGA DE ESTRUTURA CONVENCIONAL DE CONCRETO ARMADO UTILIZANDO AÇO CA-60 DE 5,0 MM - MONTAGEM. AF_06/2022</v>
          </cell>
          <cell r="S33" t="str">
            <v>KG</v>
          </cell>
          <cell r="T33">
            <v>39.200000000000003</v>
          </cell>
          <cell r="U33">
            <v>14.82</v>
          </cell>
          <cell r="W33">
            <v>18.53</v>
          </cell>
        </row>
        <row r="34">
          <cell r="O34" t="str">
            <v>1.2.4.</v>
          </cell>
          <cell r="P34" t="str">
            <v>SINAPI</v>
          </cell>
          <cell r="Q34">
            <v>103672</v>
          </cell>
          <cell r="R34" t="str">
            <v>CONCRETAGEM DE PILARES, FCK = 25 MPA, COM USO DE BOMBA - LANÇAMENTO, ADENSAMENTO E ACABAMENTO. AF_02/2022_PS</v>
          </cell>
          <cell r="S34" t="str">
            <v>M3</v>
          </cell>
          <cell r="T34">
            <v>1.96</v>
          </cell>
          <cell r="U34">
            <v>571.37</v>
          </cell>
          <cell r="W34">
            <v>714.21</v>
          </cell>
        </row>
        <row r="35">
          <cell r="O35" t="str">
            <v>1.3.</v>
          </cell>
          <cell r="R35" t="str">
            <v>COBERTURAS</v>
          </cell>
        </row>
        <row r="36">
          <cell r="O36" t="str">
            <v>1.3.1.</v>
          </cell>
          <cell r="P36" t="str">
            <v>SINAPI</v>
          </cell>
          <cell r="Q36">
            <v>94213</v>
          </cell>
          <cell r="R36" t="str">
            <v>TELHAMENTO COM TELHA DE AÇO/ALUMÍNIO E = 0,5 MM, COM ATÉ 2 ÁGUAS, INCLUSO IÇAMENTO. AF_07/2019</v>
          </cell>
          <cell r="S36" t="str">
            <v>M2</v>
          </cell>
          <cell r="T36">
            <v>170.1</v>
          </cell>
          <cell r="U36">
            <v>72.760000000000005</v>
          </cell>
          <cell r="W36">
            <v>90.95</v>
          </cell>
        </row>
        <row r="37">
          <cell r="O37" t="str">
            <v>1.3.2.</v>
          </cell>
          <cell r="P37" t="str">
            <v>SINAPI</v>
          </cell>
          <cell r="Q37">
            <v>94229</v>
          </cell>
          <cell r="R37" t="str">
            <v>CALHA EM CHAPA DE AÇO GALVANIZADO NÚMERO 24, DESENVOLVIMENTO DE 100 CM, INCLUSO TRANSPORTE VERTICAL. AF_07/2019</v>
          </cell>
          <cell r="S37" t="str">
            <v>M</v>
          </cell>
          <cell r="T37">
            <v>63.24</v>
          </cell>
          <cell r="U37">
            <v>176.48</v>
          </cell>
          <cell r="W37">
            <v>220.6</v>
          </cell>
        </row>
        <row r="38">
          <cell r="O38" t="str">
            <v>1.3.3.</v>
          </cell>
          <cell r="P38" t="str">
            <v>SINAPI</v>
          </cell>
          <cell r="Q38">
            <v>89578</v>
          </cell>
          <cell r="R38" t="str">
            <v>TUBO PVC, SÉRIE R, ÁGUA PLUVIAL, DN 100 MM, FORNECIDO E INSTALADO EM CONDUTORES VERTICAIS DE ÁGUAS PLUVIAIS. AF_06/2022</v>
          </cell>
          <cell r="S38" t="str">
            <v>M</v>
          </cell>
          <cell r="T38">
            <v>208</v>
          </cell>
          <cell r="U38">
            <v>36.74</v>
          </cell>
          <cell r="W38">
            <v>45.93</v>
          </cell>
        </row>
        <row r="39">
          <cell r="O39" t="str">
            <v>1.3.4.</v>
          </cell>
          <cell r="P39" t="str">
            <v>SINAPI</v>
          </cell>
          <cell r="Q39">
            <v>100377</v>
          </cell>
          <cell r="R39" t="str">
            <v>FABRICAÇÃO E INSTALAÇÃO DE TESOURA (INTEIRA OU MEIA) EM AÇO, VÃOS MAIORES OU IGUAIS A 3,0 M E MENORES OU IGUAL A 6,0 M, INCLUSO IÇAMENTO. AF_07/2019</v>
          </cell>
          <cell r="S39" t="str">
            <v>KG</v>
          </cell>
          <cell r="T39">
            <v>850.5</v>
          </cell>
          <cell r="U39">
            <v>11.94</v>
          </cell>
          <cell r="W39">
            <v>14.93</v>
          </cell>
        </row>
        <row r="40">
          <cell r="O40" t="str">
            <v>1.3.5.</v>
          </cell>
          <cell r="P40" t="str">
            <v>SIURB-E</v>
          </cell>
          <cell r="Q40">
            <v>6080003</v>
          </cell>
          <cell r="R40" t="str">
            <v>REVISÃO, ESCOVAÇÃO, INCLUSIVE  TOMADA DE GOTEIRAS DE TELHADOS EM GERAL, EXCLUSIVE PARA TELHAS DE BARRO COZIDO OU VIDRO</v>
          </cell>
          <cell r="S40" t="str">
            <v>M2</v>
          </cell>
          <cell r="T40">
            <v>396.9</v>
          </cell>
          <cell r="U40">
            <v>32.22</v>
          </cell>
          <cell r="W40">
            <v>40.28</v>
          </cell>
        </row>
        <row r="41">
          <cell r="O41" t="str">
            <v>1.4.</v>
          </cell>
          <cell r="R41" t="str">
            <v>INSTALACOES ELETRICAS</v>
          </cell>
        </row>
        <row r="42">
          <cell r="O42" t="str">
            <v>1.4.1.</v>
          </cell>
          <cell r="P42" t="str">
            <v>SINAPI</v>
          </cell>
          <cell r="Q42" t="str">
            <v>101502</v>
          </cell>
          <cell r="R42" t="str">
            <v>ENTRADA DE ENERGIA ELÉTRICA, AÉREA, BIFÁSICA, COM CAIXA DE EMBUTIR, CABO DE 16 MM2 E DISJUNTOR DIN 50A (NÃO INCLUSO O POSTE DE CONCRETO). AF_07/2020_PS</v>
          </cell>
          <cell r="S42" t="str">
            <v>UN</v>
          </cell>
          <cell r="T42">
            <v>1</v>
          </cell>
          <cell r="U42">
            <v>2168.5700000000002</v>
          </cell>
          <cell r="W42">
            <v>2710.71</v>
          </cell>
        </row>
        <row r="43">
          <cell r="O43" t="str">
            <v>1.4.2.</v>
          </cell>
          <cell r="P43" t="str">
            <v>SINAPI-I</v>
          </cell>
          <cell r="Q43" t="str">
            <v>41196</v>
          </cell>
          <cell r="R43" t="str">
            <v>POSTE DE CONCRETO ARMADO DE SECAO DUPLO T, EXTENSAO DE 9,00 M, RESISTENCIA DE 150 DAN, TIPO D</v>
          </cell>
          <cell r="S43" t="str">
            <v>UN</v>
          </cell>
          <cell r="T43">
            <v>1</v>
          </cell>
          <cell r="U43">
            <v>623.02</v>
          </cell>
          <cell r="W43">
            <v>778.78</v>
          </cell>
        </row>
        <row r="44">
          <cell r="O44" t="str">
            <v>1.4.3.</v>
          </cell>
          <cell r="P44" t="str">
            <v>SINAPI</v>
          </cell>
          <cell r="Q44" t="str">
            <v>100599</v>
          </cell>
          <cell r="R44" t="str">
            <v>ASSENTAMENTO DE POSTE DE CONCRETO COM COMPRIMENTO NOMINAL DE 9 M, CARGA NOMINAL DE 150 DAN, ENGASTAMENTO BASE CONCRETADA COM 1 M DE CONCRETO E 0,5 M DE SOLO (NÃO INCLUI FORNECIMENTO). AF_04/2025</v>
          </cell>
          <cell r="S44" t="str">
            <v>UN</v>
          </cell>
          <cell r="T44">
            <v>1</v>
          </cell>
          <cell r="U44">
            <v>672.63</v>
          </cell>
          <cell r="W44">
            <v>840.79</v>
          </cell>
        </row>
        <row r="45">
          <cell r="O45" t="str">
            <v>1.4.4.</v>
          </cell>
          <cell r="P45" t="str">
            <v>SINAPI-I</v>
          </cell>
          <cell r="Q45" t="str">
            <v>2680</v>
          </cell>
          <cell r="R45" t="str">
            <v>ELETRODUTO DE PVC RIGIDO ROSCAVEL DE 1 1/2 ", SEM LUVA</v>
          </cell>
          <cell r="S45" t="str">
            <v>M</v>
          </cell>
          <cell r="T45">
            <v>2</v>
          </cell>
          <cell r="U45">
            <v>9.85</v>
          </cell>
          <cell r="W45">
            <v>12.31</v>
          </cell>
        </row>
        <row r="46">
          <cell r="O46" t="str">
            <v>1.4.5.</v>
          </cell>
          <cell r="P46" t="str">
            <v>SINAPI</v>
          </cell>
          <cell r="Q46" t="str">
            <v>92982</v>
          </cell>
          <cell r="R46" t="str">
            <v>CABO DE COBRE FLEXÍVEL ISOLADO, 16 MM², ANTI-CHAMA 0,6/1,0 KV, PARA DISTRIBUIÇÃO - FORNECIMENTO E INSTALAÇÃO. AF_10/2020</v>
          </cell>
          <cell r="S46" t="str">
            <v>M</v>
          </cell>
          <cell r="T46">
            <v>9.6</v>
          </cell>
          <cell r="U46">
            <v>17.98</v>
          </cell>
          <cell r="W46">
            <v>22.48</v>
          </cell>
        </row>
        <row r="47">
          <cell r="O47" t="str">
            <v>1.4.6.</v>
          </cell>
          <cell r="P47" t="str">
            <v>SINAPI</v>
          </cell>
          <cell r="Q47">
            <v>91845</v>
          </cell>
          <cell r="R47" t="str">
            <v>ELETRODUTO FLEXÍVEL CORRUGADO REFORÇADO, PVC, DN 25 MM (3/4"), PARA CIRCUITOS TERMINAIS, INSTALADO EM LAJE - FORNECIMENTO E INSTALAÇÃO. AF_03/2023</v>
          </cell>
          <cell r="S47" t="str">
            <v>M</v>
          </cell>
          <cell r="T47">
            <v>123.6</v>
          </cell>
          <cell r="U47">
            <v>9.25</v>
          </cell>
          <cell r="W47">
            <v>11.56</v>
          </cell>
        </row>
        <row r="48">
          <cell r="O48" t="str">
            <v>1.4.7.</v>
          </cell>
          <cell r="P48" t="str">
            <v>SINAPI</v>
          </cell>
          <cell r="Q48">
            <v>91926</v>
          </cell>
          <cell r="R48" t="str">
            <v>CABO DE COBRE FLEXÍVEL ISOLADO, 2,5 MM², ANTI-CHAMA 450/750 V, PARA CIRCUITOS TERMINAIS - FORNECIMENTO E INSTALAÇÃO. AF_03/2023</v>
          </cell>
          <cell r="S48" t="str">
            <v>M</v>
          </cell>
          <cell r="T48">
            <v>482.04</v>
          </cell>
          <cell r="U48">
            <v>5.23</v>
          </cell>
          <cell r="W48">
            <v>6.54</v>
          </cell>
        </row>
        <row r="49">
          <cell r="O49" t="str">
            <v>1.4.8.</v>
          </cell>
          <cell r="P49" t="str">
            <v>SINAPI</v>
          </cell>
          <cell r="Q49">
            <v>93655</v>
          </cell>
          <cell r="R49" t="str">
            <v>DISJUNTOR MONOPOLAR TIPO DIN, CORRENTE NOMINAL DE 20A - FORNECIMENTO E INSTALAÇÃO. AF_10/2020</v>
          </cell>
          <cell r="S49" t="str">
            <v>UN</v>
          </cell>
          <cell r="T49">
            <v>1</v>
          </cell>
          <cell r="U49">
            <v>14.83</v>
          </cell>
          <cell r="W49">
            <v>18.54</v>
          </cell>
        </row>
        <row r="50">
          <cell r="O50" t="str">
            <v>1.4.9.</v>
          </cell>
          <cell r="P50" t="str">
            <v>SINAPI</v>
          </cell>
          <cell r="Q50">
            <v>93662</v>
          </cell>
          <cell r="R50" t="str">
            <v>DISJUNTOR BIPOLAR TIPO DIN, CORRENTE NOMINAL DE 20A - FORNECIMENTO E INSTALAÇÃO. AF_10/2020</v>
          </cell>
          <cell r="S50" t="str">
            <v>UN</v>
          </cell>
          <cell r="T50">
            <v>6</v>
          </cell>
          <cell r="U50">
            <v>61.09</v>
          </cell>
          <cell r="W50">
            <v>76.36</v>
          </cell>
        </row>
        <row r="51">
          <cell r="O51" t="str">
            <v>1.4.10.</v>
          </cell>
          <cell r="P51" t="str">
            <v>SINAPI</v>
          </cell>
          <cell r="Q51">
            <v>93666</v>
          </cell>
          <cell r="R51" t="str">
            <v>DISJUNTOR BIPOLAR TIPO DIN, CORRENTE NOMINAL DE 50A - FORNECIMENTO E INSTALAÇÃO. AF_10/2020</v>
          </cell>
          <cell r="S51" t="str">
            <v>UN</v>
          </cell>
          <cell r="T51">
            <v>1</v>
          </cell>
          <cell r="U51">
            <v>80.62</v>
          </cell>
          <cell r="W51">
            <v>100.78</v>
          </cell>
        </row>
        <row r="52">
          <cell r="O52" t="str">
            <v>1.4.11.</v>
          </cell>
          <cell r="P52" t="str">
            <v>SINAPI</v>
          </cell>
          <cell r="Q52">
            <v>101660</v>
          </cell>
          <cell r="R52" t="str">
            <v>LUMINÁRIA DE LED PARA ILUMINAÇÃO PÚBLICA, DE 240 W ATÉ 350 W - FORNECIMENTO E INSTALAÇÃO. AF_02/2025_PS</v>
          </cell>
          <cell r="S52" t="str">
            <v>UN</v>
          </cell>
          <cell r="T52">
            <v>12</v>
          </cell>
          <cell r="U52">
            <v>785.93</v>
          </cell>
          <cell r="W52">
            <v>982.41</v>
          </cell>
        </row>
        <row r="53">
          <cell r="O53" t="str">
            <v>1.4.12.</v>
          </cell>
          <cell r="P53" t="str">
            <v>SINAPI</v>
          </cell>
          <cell r="Q53">
            <v>100620</v>
          </cell>
          <cell r="R53" t="str">
            <v>POSTE DE AÇO CÔNICO CONTÍNUO CURVO SIMPLES, FLANGEADO, H=9M - FORNECIMENTO E INSTALAÇÃO. AF_04/2025</v>
          </cell>
          <cell r="S53" t="str">
            <v>UN</v>
          </cell>
          <cell r="T53">
            <v>4</v>
          </cell>
          <cell r="U53">
            <v>2568</v>
          </cell>
          <cell r="W53">
            <v>3210</v>
          </cell>
        </row>
        <row r="54">
          <cell r="O54" t="str">
            <v>1.4.13.</v>
          </cell>
          <cell r="P54" t="str">
            <v>SINAPI-I</v>
          </cell>
          <cell r="Q54" t="str">
            <v>1652</v>
          </cell>
          <cell r="R54" t="str">
            <v>CRUZETA DE FERRO GALVANIZADO, COM ROSCA BSP, DE 3"</v>
          </cell>
          <cell r="S54" t="str">
            <v>UN</v>
          </cell>
          <cell r="T54">
            <v>4</v>
          </cell>
          <cell r="U54">
            <v>307.01</v>
          </cell>
          <cell r="W54">
            <v>383.76</v>
          </cell>
        </row>
        <row r="55">
          <cell r="O55" t="str">
            <v>1.4.14.</v>
          </cell>
          <cell r="P55" t="str">
            <v>SINAPI</v>
          </cell>
          <cell r="Q55" t="str">
            <v>101658</v>
          </cell>
          <cell r="R55" t="str">
            <v>LUMINÁRIA DE LED PARA ILUMINAÇÃO PÚBLICA, DE 138 W ATÉ 180 W - FORNECIMENTO E INSTALAÇÃO. AF_02/2025_PS</v>
          </cell>
          <cell r="S55" t="str">
            <v>UN</v>
          </cell>
          <cell r="T55">
            <v>12</v>
          </cell>
          <cell r="U55">
            <v>445.91</v>
          </cell>
          <cell r="W55">
            <v>557.39</v>
          </cell>
        </row>
        <row r="56">
          <cell r="O56" t="str">
            <v>1.5.</v>
          </cell>
          <cell r="R56" t="str">
            <v>INST.HIDRO-SANITARIAS</v>
          </cell>
        </row>
        <row r="57">
          <cell r="O57" t="str">
            <v>1.5.1.</v>
          </cell>
          <cell r="P57" t="str">
            <v>SINAPI</v>
          </cell>
          <cell r="Q57">
            <v>95662</v>
          </cell>
          <cell r="R57" t="str">
            <v>KIT CAVALETE PARA MEDIÇÃO DE ÁGUA - ENTRADA INDIVIDUALIZADA, EM PPR PN20 DN 32 MM (1") PARA 2 MEDIDORES - FORNECIMENTO E INSTALAÇÃO (EXCLUSIVE HIDRÔMETRO). AF_03/2024</v>
          </cell>
          <cell r="S57" t="str">
            <v>UN</v>
          </cell>
          <cell r="T57">
            <v>1</v>
          </cell>
          <cell r="U57">
            <v>746.26</v>
          </cell>
          <cell r="W57">
            <v>932.83</v>
          </cell>
        </row>
        <row r="58">
          <cell r="O58" t="str">
            <v>1.5.2.</v>
          </cell>
          <cell r="P58" t="str">
            <v>SINAPI</v>
          </cell>
          <cell r="Q58">
            <v>96719</v>
          </cell>
          <cell r="R58" t="str">
            <v>TUBO, PPR, DN 25 MM, CLASSE PN 20, INSTALADO EM RESERVAÇÃO PREDIAL DE ÁGUA - FORNECIMENTO E INSTALAÇÃO. AF_04/2024</v>
          </cell>
          <cell r="S58" t="str">
            <v>M</v>
          </cell>
          <cell r="T58">
            <v>28.5</v>
          </cell>
          <cell r="U58">
            <v>19.190000000000001</v>
          </cell>
          <cell r="W58">
            <v>23.99</v>
          </cell>
        </row>
        <row r="59">
          <cell r="O59" t="str">
            <v>1.5.3.</v>
          </cell>
          <cell r="P59" t="str">
            <v>SINAPI</v>
          </cell>
          <cell r="Q59">
            <v>94489</v>
          </cell>
          <cell r="R59" t="str">
            <v>REGISTRO DE ESFERA, PVC, SOLDÁVEL, COM VOLANTE, DN 25 MM - FORNECIMENTO E INSTALAÇÃO. AF_08/2021</v>
          </cell>
          <cell r="S59" t="str">
            <v>UN</v>
          </cell>
          <cell r="T59">
            <v>1</v>
          </cell>
          <cell r="U59">
            <v>33.49</v>
          </cell>
          <cell r="W59">
            <v>41.86</v>
          </cell>
        </row>
        <row r="60">
          <cell r="O60" t="str">
            <v>1.5.4.</v>
          </cell>
          <cell r="P60" t="str">
            <v>SINAPI</v>
          </cell>
          <cell r="Q60">
            <v>89798</v>
          </cell>
          <cell r="R60" t="str">
            <v>TUBO PVC, SERIE NORMAL, ESGOTO PREDIAL, DN 50 MM, FORNECIDO E INSTALADO EM PRUMADA DE ESGOTO SANITÁRIO OU VENTILAÇÃO. AF_08/2022</v>
          </cell>
          <cell r="S60" t="str">
            <v>M</v>
          </cell>
          <cell r="T60">
            <v>2</v>
          </cell>
          <cell r="U60">
            <v>15.18</v>
          </cell>
          <cell r="W60">
            <v>18.98</v>
          </cell>
        </row>
        <row r="61">
          <cell r="O61" t="str">
            <v>1.5.5.</v>
          </cell>
          <cell r="P61" t="str">
            <v>SINAPI</v>
          </cell>
          <cell r="Q61">
            <v>89714</v>
          </cell>
          <cell r="R61" t="str">
            <v>TUBO PVC, SERIE NORMAL, ESGOTO PREDIAL, DN 100 MM, FORNECIDO E INSTALADO EM RAMAL DE DESCARGA OU RAMAL DE ESGOTO SANITÁRIO. AF_08/2022</v>
          </cell>
          <cell r="S61" t="str">
            <v>M</v>
          </cell>
          <cell r="T61">
            <v>9.5</v>
          </cell>
          <cell r="U61">
            <v>48.07</v>
          </cell>
          <cell r="W61">
            <v>60.09</v>
          </cell>
        </row>
        <row r="62">
          <cell r="O62" t="str">
            <v>1.5.6.</v>
          </cell>
          <cell r="P62" t="str">
            <v>SINAPI</v>
          </cell>
          <cell r="Q62">
            <v>104329</v>
          </cell>
          <cell r="R62" t="str">
            <v>CAIXA SIFONADA, COM GRELHA REDONDA, PVC, DN 150 X 150 X 50 MM, JUNTA SOLDÁVEL, FORNECIDA E INSTALADA EM RAMAL DE DESCARGA OU EM RAMAL DE ESGOTO SANITÁRIO. AF_08/2022</v>
          </cell>
          <cell r="S62" t="str">
            <v>UN</v>
          </cell>
          <cell r="T62">
            <v>1</v>
          </cell>
          <cell r="U62">
            <v>86.03</v>
          </cell>
          <cell r="W62">
            <v>107.54</v>
          </cell>
        </row>
        <row r="63">
          <cell r="O63" t="str">
            <v>1.5.7.</v>
          </cell>
          <cell r="P63" t="str">
            <v>FDE</v>
          </cell>
          <cell r="Q63" t="str">
            <v>08.15.016</v>
          </cell>
          <cell r="R63" t="str">
            <v>BB-01 BEBEDOURO COLETIVO</v>
          </cell>
          <cell r="S63" t="str">
            <v>M</v>
          </cell>
          <cell r="T63">
            <v>3</v>
          </cell>
          <cell r="U63">
            <v>964.47</v>
          </cell>
          <cell r="W63">
            <v>1205.5899999999999</v>
          </cell>
        </row>
        <row r="64">
          <cell r="O64" t="str">
            <v>1.5.8.</v>
          </cell>
          <cell r="P64" t="str">
            <v>SINAPI</v>
          </cell>
          <cell r="Q64">
            <v>97907</v>
          </cell>
          <cell r="R64" t="str">
            <v>CAIXA ENTERRADA HIDRÁULICA RETANGULAR, EM ALVENARIA COM BLOCOS DE CONCRETO, DIMENSÕES INTERNAS: 0,8X0,8X0,6 M PARA REDE DE ESGOTO. AF_12/2020</v>
          </cell>
          <cell r="S64" t="str">
            <v>UN</v>
          </cell>
          <cell r="T64">
            <v>1</v>
          </cell>
          <cell r="U64">
            <v>698.56</v>
          </cell>
          <cell r="W64">
            <v>873.2</v>
          </cell>
        </row>
        <row r="65">
          <cell r="O65" t="str">
            <v>1.6.</v>
          </cell>
          <cell r="R65" t="str">
            <v>PISOS E REVESTIMENTOS</v>
          </cell>
        </row>
        <row r="66">
          <cell r="O66" t="str">
            <v>1.6.1.</v>
          </cell>
          <cell r="P66" t="str">
            <v>SIURB-E</v>
          </cell>
          <cell r="Q66" t="str">
            <v>11080001</v>
          </cell>
          <cell r="R66" t="str">
            <v>REPAROS EM TRINCAS E RACHADURAS</v>
          </cell>
          <cell r="S66" t="str">
            <v>M</v>
          </cell>
          <cell r="T66">
            <v>43</v>
          </cell>
          <cell r="U66">
            <v>47.6</v>
          </cell>
          <cell r="W66">
            <v>59.5</v>
          </cell>
        </row>
        <row r="67">
          <cell r="O67" t="str">
            <v>1.6.2.</v>
          </cell>
          <cell r="P67" t="str">
            <v>SINAPI</v>
          </cell>
          <cell r="Q67">
            <v>104235</v>
          </cell>
          <cell r="R67" t="str">
            <v>EMBOÇO OU MASSA ÚNICA EM ARGAMASSA INDUSTRIALIZADA, PREPARO MECÂNICA E APLICAÇÃO COM EQUIPAMENTO DE MISTURA E PROJEÇÃO DE 1,5 M3/H DE ARGAMASSA EM PANOS DE FACHADA SEM PRESENÇA DE VÃOS, ESPESSURA DE 25 MM, ACESSO POR ANDAIME. AF_08/2022</v>
          </cell>
          <cell r="S67" t="str">
            <v>M2</v>
          </cell>
          <cell r="T67">
            <v>416.94</v>
          </cell>
          <cell r="U67">
            <v>78</v>
          </cell>
          <cell r="W67">
            <v>97.5</v>
          </cell>
        </row>
        <row r="68">
          <cell r="O68" t="str">
            <v>1.6.3.</v>
          </cell>
          <cell r="P68" t="str">
            <v>SINAPI</v>
          </cell>
          <cell r="Q68">
            <v>94995</v>
          </cell>
          <cell r="R68" t="str">
            <v>EXECUÇÃO DE PASSEIO (CALÇADA) OU PISO DE CONCRETO COM CONCRETO MOLDADO IN LOCO, USINADO, ACABAMENTO CONVENCIONAL, ESPESSURA 8 CM, ARMADO. AF_08/2022</v>
          </cell>
          <cell r="S68" t="str">
            <v>M2</v>
          </cell>
          <cell r="T68">
            <v>256.33999999999997</v>
          </cell>
          <cell r="U68">
            <v>82.51</v>
          </cell>
          <cell r="W68">
            <v>103.14</v>
          </cell>
        </row>
        <row r="69">
          <cell r="O69" t="str">
            <v>1.6.4.</v>
          </cell>
          <cell r="P69" t="str">
            <v>SINAPI</v>
          </cell>
          <cell r="Q69">
            <v>98681</v>
          </cell>
          <cell r="R69" t="str">
            <v>PISO CIMENTADO, TRAÇO 1:3 (CIMENTO E AREIA), ACABAMENTO RÚSTICO, ESPESSURA 2,0 CM, PREPARO MECÂNICO DA ARGAMASSA. AF_09/2020</v>
          </cell>
          <cell r="S69" t="str">
            <v>M2</v>
          </cell>
          <cell r="T69">
            <v>256.33999999999997</v>
          </cell>
          <cell r="U69">
            <v>35.200000000000003</v>
          </cell>
          <cell r="W69">
            <v>44</v>
          </cell>
        </row>
        <row r="70">
          <cell r="O70" t="str">
            <v>1.7.</v>
          </cell>
          <cell r="R70" t="str">
            <v>PINTURA</v>
          </cell>
        </row>
        <row r="71">
          <cell r="O71" t="str">
            <v>1.7.1.</v>
          </cell>
          <cell r="P71" t="str">
            <v>SINAPI</v>
          </cell>
          <cell r="Q71">
            <v>88485</v>
          </cell>
          <cell r="R71" t="str">
            <v>FUNDO SELADOR ACRÍLICO, APLICAÇÃO MANUAL EM PAREDE, UMA DEMÃO. AF_04/2023</v>
          </cell>
          <cell r="S71" t="str">
            <v>M2</v>
          </cell>
          <cell r="T71">
            <v>1042.33</v>
          </cell>
          <cell r="U71">
            <v>5.14</v>
          </cell>
          <cell r="W71">
            <v>6.43</v>
          </cell>
        </row>
        <row r="72">
          <cell r="O72" t="str">
            <v>1.7.2.</v>
          </cell>
          <cell r="P72" t="str">
            <v>SINAPI</v>
          </cell>
          <cell r="Q72">
            <v>88489</v>
          </cell>
          <cell r="R72" t="str">
            <v>PINTURA LÁTEX ACRÍLICA PREMIUM, APLICAÇÃO MANUAL EM PAREDES, DUAS DEMÃOS. AF_04/2023</v>
          </cell>
          <cell r="S72" t="str">
            <v>M2</v>
          </cell>
          <cell r="T72">
            <v>1042.33</v>
          </cell>
          <cell r="U72">
            <v>14.98</v>
          </cell>
          <cell r="W72">
            <v>18.73</v>
          </cell>
        </row>
        <row r="73">
          <cell r="O73" t="str">
            <v>1.7.3.</v>
          </cell>
          <cell r="P73" t="str">
            <v>SINAPI</v>
          </cell>
          <cell r="Q73">
            <v>100719</v>
          </cell>
          <cell r="R73" t="str">
            <v>PINTURA COM TINTA ALQUÍDICA DE FUNDO (TIPO ZARCÃO) PULVERIZADA SOBRE PERFIL METÁLICO EXECUTADO EM FÁBRICA (POR DEMÃO). AF_01/2020_PE</v>
          </cell>
          <cell r="S73" t="str">
            <v>M2</v>
          </cell>
          <cell r="T73">
            <v>1138.3699999999999</v>
          </cell>
          <cell r="U73">
            <v>13.08</v>
          </cell>
          <cell r="W73">
            <v>16.350000000000001</v>
          </cell>
        </row>
        <row r="74">
          <cell r="O74" t="str">
            <v>1.7.4.</v>
          </cell>
          <cell r="P74" t="str">
            <v>SINAPI</v>
          </cell>
          <cell r="Q74">
            <v>100725</v>
          </cell>
          <cell r="R74" t="str">
            <v>PINTURA COM TINTA ALQUÍDICA DE FUNDO E ACABAMENTO (ESMALTE SINTÉTICO GRAFITE) PULVERIZADA SOBRE SUPERFÍCIES METÁLICAS (EXCETO PERFIL) EXECUTADO EM OBRA (POR DEMÃO). AF_01/2020_PE</v>
          </cell>
          <cell r="S74" t="str">
            <v>M2</v>
          </cell>
          <cell r="T74">
            <v>2276.7399999999998</v>
          </cell>
          <cell r="U74">
            <v>31.36</v>
          </cell>
          <cell r="W74">
            <v>39.200000000000003</v>
          </cell>
        </row>
        <row r="75">
          <cell r="O75" t="str">
            <v>1.7.5.</v>
          </cell>
          <cell r="P75" t="str">
            <v>SINAPI</v>
          </cell>
          <cell r="Q75">
            <v>102505</v>
          </cell>
          <cell r="R75" t="str">
            <v>PINTURA DE DEMARCAÇÃO DE QUADRA POLIESPORTIVA COM BORRACHA CLORADA, E = 5 CM, APLICAÇÃO MANUAL. AF_05/2021</v>
          </cell>
          <cell r="S75" t="str">
            <v>M</v>
          </cell>
          <cell r="T75">
            <v>120</v>
          </cell>
          <cell r="U75">
            <v>13.3</v>
          </cell>
          <cell r="W75">
            <v>16.63</v>
          </cell>
        </row>
        <row r="76">
          <cell r="O76" t="str">
            <v>1.7.6.</v>
          </cell>
          <cell r="P76" t="str">
            <v>SINAPI</v>
          </cell>
          <cell r="Q76">
            <v>88495</v>
          </cell>
          <cell r="R76" t="str">
            <v>EMASSAMENTO COM MASSA LÁTEX, APLICAÇÃO EM PAREDE, UMA DEMÃO, LIXAMENTO MANUAL. AF_04/2023</v>
          </cell>
          <cell r="S76" t="str">
            <v>M2</v>
          </cell>
          <cell r="T76">
            <v>475.33</v>
          </cell>
          <cell r="U76">
            <v>14.34</v>
          </cell>
          <cell r="W76">
            <v>17.93</v>
          </cell>
        </row>
        <row r="77">
          <cell r="O77" t="str">
            <v>1.7.7.</v>
          </cell>
          <cell r="P77" t="str">
            <v>SINAPI</v>
          </cell>
          <cell r="Q77">
            <v>102488</v>
          </cell>
          <cell r="R77" t="str">
            <v>PREPARO DO PISO CIMENTADO PARA PINTURA - LIXAMENTO E LIMPEZA. AF_05/2021</v>
          </cell>
          <cell r="S77" t="str">
            <v>M2</v>
          </cell>
          <cell r="T77">
            <v>567</v>
          </cell>
          <cell r="U77">
            <v>4.54</v>
          </cell>
          <cell r="W77">
            <v>5.68</v>
          </cell>
        </row>
        <row r="78">
          <cell r="O78" t="str">
            <v>1.7.8.</v>
          </cell>
          <cell r="P78" t="str">
            <v>SINAPI</v>
          </cell>
          <cell r="Q78">
            <v>100717</v>
          </cell>
          <cell r="R78" t="str">
            <v>LIXAMENTO MANUAL EM SUPERFÍCIES METÁLICAS EM OBRA. AF_01/2020</v>
          </cell>
          <cell r="S78" t="str">
            <v>M2</v>
          </cell>
          <cell r="T78">
            <v>1138.3699999999999</v>
          </cell>
          <cell r="U78">
            <v>12.15</v>
          </cell>
          <cell r="W78">
            <v>15.19</v>
          </cell>
        </row>
        <row r="79">
          <cell r="O79" t="str">
            <v>1.8.</v>
          </cell>
          <cell r="R79" t="str">
            <v>SERV.COMPLEMENTARES</v>
          </cell>
        </row>
        <row r="80">
          <cell r="O80" t="str">
            <v>1.8.1.</v>
          </cell>
          <cell r="P80" t="str">
            <v>SINAPI</v>
          </cell>
          <cell r="Q80">
            <v>102364</v>
          </cell>
          <cell r="R80" t="str">
            <v>ALAMBRADO PARA QUADRA POLIESPORTIVA, ESTRUTURADO POR TUBOS DE ACO GALVANIZADO, (MONTANTES COM DIAMETRO 2", TRAVESSAS E ESCORAS COM DIÂMETRO 1 ¼"), COM TELA DE ARAME GALVANIZADO, FIO 10 BWG E MALHA QUADRADA 5X5CM (EXCETO MURETA). AF_03/2021</v>
          </cell>
          <cell r="S80" t="str">
            <v>M2</v>
          </cell>
          <cell r="T80">
            <v>427.5</v>
          </cell>
          <cell r="U80">
            <v>210.7</v>
          </cell>
          <cell r="W80">
            <v>263.38</v>
          </cell>
        </row>
        <row r="81">
          <cell r="O81" t="str">
            <v>1.8.2.</v>
          </cell>
          <cell r="P81" t="str">
            <v>SIURB-E</v>
          </cell>
          <cell r="Q81">
            <v>17001076</v>
          </cell>
          <cell r="R81" t="str">
            <v>FV.08 - MURETA DE BLOCOS DE CONCRETO</v>
          </cell>
          <cell r="S81" t="str">
            <v>M</v>
          </cell>
          <cell r="T81">
            <v>17.899999999999999</v>
          </cell>
          <cell r="U81">
            <v>465.28</v>
          </cell>
          <cell r="W81">
            <v>581.6</v>
          </cell>
        </row>
        <row r="82">
          <cell r="O82" t="str">
            <v>1.8.3.</v>
          </cell>
          <cell r="P82" t="str">
            <v>SIURB-E</v>
          </cell>
          <cell r="Q82" t="str">
            <v>17003061</v>
          </cell>
          <cell r="R82" t="str">
            <v>QD.04 - TRAVE PARA FUTEBOL DE SALÃO, INCLUSIVE PINTURA E REDE</v>
          </cell>
          <cell r="S82" t="str">
            <v>UN</v>
          </cell>
          <cell r="T82">
            <v>2</v>
          </cell>
          <cell r="U82">
            <v>3474.62</v>
          </cell>
          <cell r="W82">
            <v>4343.28</v>
          </cell>
        </row>
        <row r="83">
          <cell r="O83" t="str">
            <v>1.8.4.</v>
          </cell>
          <cell r="P83" t="str">
            <v>SIURB-E</v>
          </cell>
          <cell r="Q83" t="str">
            <v>17003063</v>
          </cell>
          <cell r="R83" t="str">
            <v>TABELA PARA BASQUETE, ENGLOBANDO DESDE FUNDAÇÃO ATÉ A CESTA DE NYLON</v>
          </cell>
          <cell r="S83" t="str">
            <v>UN</v>
          </cell>
          <cell r="T83">
            <v>2</v>
          </cell>
          <cell r="U83">
            <v>6951.58</v>
          </cell>
          <cell r="W83">
            <v>8689.48</v>
          </cell>
        </row>
        <row r="84">
          <cell r="O84" t="str">
            <v>1.8.5.</v>
          </cell>
          <cell r="P84" t="str">
            <v>SIURB-E</v>
          </cell>
          <cell r="Q84" t="str">
            <v>18012006</v>
          </cell>
          <cell r="R84" t="str">
            <v>IC.06 - BANCO EM CONCRETO APARENTE, TIPO PMSP</v>
          </cell>
          <cell r="S84" t="str">
            <v>M</v>
          </cell>
          <cell r="T84">
            <v>6</v>
          </cell>
          <cell r="U84">
            <v>335.96</v>
          </cell>
          <cell r="W84">
            <v>419.95</v>
          </cell>
        </row>
        <row r="85">
          <cell r="O85" t="str">
            <v>1.8.6.</v>
          </cell>
          <cell r="P85" t="str">
            <v>SINAPI</v>
          </cell>
          <cell r="Q85">
            <v>98520</v>
          </cell>
          <cell r="R85" t="str">
            <v>APLICAÇÃO DE ADUBO EM SOLO. AF_07/2024</v>
          </cell>
          <cell r="S85" t="str">
            <v>M2</v>
          </cell>
          <cell r="T85">
            <v>171.93</v>
          </cell>
          <cell r="U85">
            <v>6.87</v>
          </cell>
          <cell r="W85">
            <v>8.59</v>
          </cell>
        </row>
        <row r="86">
          <cell r="O86" t="str">
            <v>1.8.7.</v>
          </cell>
          <cell r="P86" t="str">
            <v>SINAPI</v>
          </cell>
          <cell r="Q86">
            <v>105521</v>
          </cell>
          <cell r="R86" t="str">
            <v>ESPALHAMENTO DE TERRA VEGETAL PARA O PLANTIO. AF_07/2024</v>
          </cell>
          <cell r="S86" t="str">
            <v>M2</v>
          </cell>
          <cell r="T86">
            <v>171.93</v>
          </cell>
          <cell r="U86">
            <v>4.7300000000000004</v>
          </cell>
          <cell r="W86">
            <v>5.91</v>
          </cell>
        </row>
        <row r="87">
          <cell r="O87" t="str">
            <v>1.8.8.</v>
          </cell>
          <cell r="P87" t="str">
            <v>SINAPI</v>
          </cell>
          <cell r="Q87">
            <v>103946</v>
          </cell>
          <cell r="R87" t="str">
            <v>PLANTIO DE GRAMA ESMERALDA OU SÃO CARLOS OU CURITIBANA, EM PLACAS. AF_07/2024</v>
          </cell>
          <cell r="S87" t="str">
            <v>M2</v>
          </cell>
          <cell r="T87">
            <v>171.93</v>
          </cell>
          <cell r="U87">
            <v>22.87</v>
          </cell>
          <cell r="W87">
            <v>28.59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E12D-888C-486E-8C4D-3AE70D91133B}">
  <dimension ref="A1:I74"/>
  <sheetViews>
    <sheetView tabSelected="1" workbookViewId="0">
      <selection activeCell="H4" sqref="H4"/>
    </sheetView>
  </sheetViews>
  <sheetFormatPr defaultRowHeight="15" x14ac:dyDescent="0.25"/>
  <cols>
    <col min="1" max="2" width="12.28515625" style="34" customWidth="1"/>
    <col min="3" max="3" width="16.140625" style="35" customWidth="1"/>
    <col min="4" max="4" width="60.7109375" style="35" customWidth="1"/>
    <col min="5" max="5" width="10.7109375" style="36" customWidth="1"/>
    <col min="6" max="6" width="10.7109375" style="34" customWidth="1"/>
    <col min="7" max="7" width="13.28515625" style="37" customWidth="1"/>
    <col min="8" max="8" width="14.7109375" style="37" bestFit="1" customWidth="1"/>
    <col min="9" max="9" width="15.42578125" style="37" customWidth="1"/>
    <col min="10" max="16384" width="9.140625" style="17"/>
  </cols>
  <sheetData>
    <row r="1" spans="1:9" s="8" customFormat="1" ht="25.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7" t="s">
        <v>8</v>
      </c>
    </row>
    <row r="2" spans="1:9" ht="25.5" x14ac:dyDescent="0.25">
      <c r="A2" s="9" t="str">
        <f>[1]ORÇAMENTO!O16</f>
        <v>1.</v>
      </c>
      <c r="B2" s="10"/>
      <c r="C2" s="11"/>
      <c r="D2" s="12" t="str">
        <f>[1]ORÇAMENTO!R16</f>
        <v>REFORMA DE QUADRA POLIESPORTIVA BISPA MARLENE AMANCIO ASSAD</v>
      </c>
      <c r="E2" s="13"/>
      <c r="F2" s="13"/>
      <c r="G2" s="14"/>
      <c r="H2" s="15"/>
      <c r="I2" s="16"/>
    </row>
    <row r="3" spans="1:9" x14ac:dyDescent="0.25">
      <c r="A3" s="9" t="str">
        <f>[1]ORÇAMENTO!O17</f>
        <v>1.1.</v>
      </c>
      <c r="B3" s="10"/>
      <c r="C3" s="11"/>
      <c r="D3" s="12" t="str">
        <f>[1]ORÇAMENTO!R17</f>
        <v>SERVIÇOS PRELIMINARES, DEMOLIÇÕES E RETIRADAS</v>
      </c>
      <c r="E3" s="13"/>
      <c r="F3" s="13"/>
      <c r="G3" s="14"/>
      <c r="H3" s="15" t="s">
        <v>9</v>
      </c>
      <c r="I3" s="16">
        <f>SUM(I4:I15)</f>
        <v>57909.55999999999</v>
      </c>
    </row>
    <row r="4" spans="1:9" ht="30" x14ac:dyDescent="0.25">
      <c r="A4" s="18" t="str">
        <f>[1]ORÇAMENTO!O18</f>
        <v>1.1.1.</v>
      </c>
      <c r="B4" s="18" t="str">
        <f>[1]ORÇAMENTO!P18</f>
        <v>SINAPI</v>
      </c>
      <c r="C4" s="18" t="str">
        <f>[1]ORÇAMENTO!Q18</f>
        <v>103689</v>
      </c>
      <c r="D4" s="19" t="str">
        <f>[1]ORÇAMENTO!R18</f>
        <v>FORNECIMENTO E INSTALAÇÃO DE PLACA DE OBRA COM CHAPA GALVANIZADA E ESTRUTURA DE MADEIRA. AF_03/2022_PS</v>
      </c>
      <c r="E4" s="20" t="str">
        <f>[1]ORÇAMENTO!S18</f>
        <v>M2</v>
      </c>
      <c r="F4" s="20">
        <f>[1]ORÇAMENTO!T18</f>
        <v>12</v>
      </c>
      <c r="G4" s="21">
        <f>[1]ORÇAMENTO!U18</f>
        <v>470.88</v>
      </c>
      <c r="H4" s="22">
        <f>[1]ORÇAMENTO!W18</f>
        <v>588.6</v>
      </c>
      <c r="I4" s="22">
        <f t="shared" ref="I4:I67" si="0">ROUND(H4*F4,2)</f>
        <v>7063.2</v>
      </c>
    </row>
    <row r="5" spans="1:9" ht="60" x14ac:dyDescent="0.25">
      <c r="A5" s="18" t="str">
        <f>[1]ORÇAMENTO!O19</f>
        <v>1.1.2.</v>
      </c>
      <c r="B5" s="18" t="str">
        <f>[1]ORÇAMENTO!P19</f>
        <v>SINAPI</v>
      </c>
      <c r="C5" s="18" t="str">
        <f>[1]ORÇAMENTO!Q19</f>
        <v>100982</v>
      </c>
      <c r="D5" s="19" t="str">
        <f>[1]ORÇAMENTO!R19</f>
        <v>CARGA, MANOBRA E DESCARGA DE ENTULHO EM CAMINHÃO BASCULANTE 10 M³ - CARGA COM ESCAVADEIRA HIDRÁULICA (CAÇAMBA DE 0,80 M³ / 111 HP) E DESCARGA LIVRE (UNIDADE: M3). AF_07/2020</v>
      </c>
      <c r="E5" s="20" t="str">
        <f>[1]ORÇAMENTO!S19</f>
        <v>M3</v>
      </c>
      <c r="F5" s="20">
        <f>[1]ORÇAMENTO!T19</f>
        <v>105.22</v>
      </c>
      <c r="G5" s="21">
        <f>[1]ORÇAMENTO!U19</f>
        <v>9.51</v>
      </c>
      <c r="H5" s="22">
        <f>[1]ORÇAMENTO!W19</f>
        <v>11.89</v>
      </c>
      <c r="I5" s="22">
        <f t="shared" si="0"/>
        <v>1251.07</v>
      </c>
    </row>
    <row r="6" spans="1:9" ht="45" x14ac:dyDescent="0.25">
      <c r="A6" s="18" t="str">
        <f>[1]ORÇAMENTO!O20</f>
        <v>1.1.3.</v>
      </c>
      <c r="B6" s="18" t="str">
        <f>[1]ORÇAMENTO!P20</f>
        <v>SINAPI</v>
      </c>
      <c r="C6" s="18">
        <f>[1]ORÇAMENTO!Q20</f>
        <v>93589</v>
      </c>
      <c r="D6" s="19" t="str">
        <f>[1]ORÇAMENTO!R20</f>
        <v>TRANSPORTE COM CAMINHÃO BASCULANTE DE 10 M³, EM VIA URBANA EM REVESTIMENTO PRIMÁRIO (UNIDADE: M3XKM). AF_07/2020</v>
      </c>
      <c r="E6" s="20" t="str">
        <f>[1]ORÇAMENTO!S20</f>
        <v>M3XKM</v>
      </c>
      <c r="F6" s="20">
        <f>[1]ORÇAMENTO!T20</f>
        <v>1578.25</v>
      </c>
      <c r="G6" s="21">
        <f>[1]ORÇAMENTO!U20</f>
        <v>2.82</v>
      </c>
      <c r="H6" s="22">
        <f>[1]ORÇAMENTO!W20</f>
        <v>3.53</v>
      </c>
      <c r="I6" s="22">
        <f t="shared" si="0"/>
        <v>5571.22</v>
      </c>
    </row>
    <row r="7" spans="1:9" ht="30" x14ac:dyDescent="0.25">
      <c r="A7" s="18" t="str">
        <f>[1]ORÇAMENTO!O21</f>
        <v>1.1.4.</v>
      </c>
      <c r="B7" s="18" t="str">
        <f>[1]ORÇAMENTO!P21</f>
        <v>SINAPI</v>
      </c>
      <c r="C7" s="18">
        <f>[1]ORÇAMENTO!Q21</f>
        <v>98461</v>
      </c>
      <c r="D7" s="19" t="str">
        <f>[1]ORÇAMENTO!R21</f>
        <v>ESTRUTURA DE MADEIRA PROVISÓRIA PARA SUPORTE DE CAIXA DÁGUA ELEVADA DE 1000 LITROS. AF_03/2024</v>
      </c>
      <c r="E7" s="20" t="str">
        <f>[1]ORÇAMENTO!S21</f>
        <v>UN</v>
      </c>
      <c r="F7" s="20">
        <f>[1]ORÇAMENTO!T21</f>
        <v>1</v>
      </c>
      <c r="G7" s="21">
        <f>[1]ORÇAMENTO!U21</f>
        <v>5913.86</v>
      </c>
      <c r="H7" s="22">
        <f>[1]ORÇAMENTO!W21</f>
        <v>7392.33</v>
      </c>
      <c r="I7" s="22">
        <f t="shared" si="0"/>
        <v>7392.33</v>
      </c>
    </row>
    <row r="8" spans="1:9" ht="30" x14ac:dyDescent="0.25">
      <c r="A8" s="18" t="str">
        <f>[1]ORÇAMENTO!O22</f>
        <v>1.1.5.</v>
      </c>
      <c r="B8" s="18" t="str">
        <f>[1]ORÇAMENTO!P22</f>
        <v>SINAPI</v>
      </c>
      <c r="C8" s="18">
        <f>[1]ORÇAMENTO!Q22</f>
        <v>105116</v>
      </c>
      <c r="D8" s="19" t="str">
        <f>[1]ORÇAMENTO!R22</f>
        <v>INSTALAÇÃO E DESINSTALAÇÃO MANUAL DE CONTÊINER OU MÓDULO HABITÁVEL PEQUENO. AF_03/2024</v>
      </c>
      <c r="E8" s="20" t="str">
        <f>[1]ORÇAMENTO!S22</f>
        <v>UN</v>
      </c>
      <c r="F8" s="20">
        <f>[1]ORÇAMENTO!T22</f>
        <v>1</v>
      </c>
      <c r="G8" s="21">
        <f>[1]ORÇAMENTO!U22</f>
        <v>14.77</v>
      </c>
      <c r="H8" s="22">
        <f>[1]ORÇAMENTO!W22</f>
        <v>18.46</v>
      </c>
      <c r="I8" s="22">
        <f t="shared" si="0"/>
        <v>18.46</v>
      </c>
    </row>
    <row r="9" spans="1:9" ht="45" x14ac:dyDescent="0.25">
      <c r="A9" s="18" t="str">
        <f>[1]ORÇAMENTO!O23</f>
        <v>1.1.6.</v>
      </c>
      <c r="B9" s="18" t="str">
        <f>[1]ORÇAMENTO!P23</f>
        <v>SINAPI</v>
      </c>
      <c r="C9" s="18">
        <f>[1]ORÇAMENTO!Q23</f>
        <v>98453</v>
      </c>
      <c r="D9" s="19" t="str">
        <f>[1]ORÇAMENTO!R23</f>
        <v>PAREDE DE MADEIRA COMPENSADA PARA CONSTRUÇÃO TEMPORÁRIA EM CHAPA DUPLA, EXTERNA, COM ÁREA LÍQUIDA MAIOR OU IGUAL A QUE 6 M², COM VÃO. AF_03/2024</v>
      </c>
      <c r="E9" s="20" t="str">
        <f>[1]ORÇAMENTO!S23</f>
        <v>M2</v>
      </c>
      <c r="F9" s="20">
        <f>[1]ORÇAMENTO!T23</f>
        <v>60</v>
      </c>
      <c r="G9" s="21">
        <f>[1]ORÇAMENTO!U23</f>
        <v>146.86000000000001</v>
      </c>
      <c r="H9" s="22">
        <f>[1]ORÇAMENTO!W23</f>
        <v>183.58</v>
      </c>
      <c r="I9" s="22">
        <f t="shared" si="0"/>
        <v>11014.8</v>
      </c>
    </row>
    <row r="10" spans="1:9" ht="30" x14ac:dyDescent="0.25">
      <c r="A10" s="18" t="str">
        <f>[1]ORÇAMENTO!O24</f>
        <v>1.1.7.</v>
      </c>
      <c r="B10" s="18" t="str">
        <f>[1]ORÇAMENTO!P24</f>
        <v>SINAPI</v>
      </c>
      <c r="C10" s="18">
        <f>[1]ORÇAMENTO!Q24</f>
        <v>98460</v>
      </c>
      <c r="D10" s="19" t="str">
        <f>[1]ORÇAMENTO!R24</f>
        <v>PISO PARA CONSTRUÇÃO TEMPORÁRIA EM MADEIRA, SEM REAPROVEITAMENTO. AF_03/2024</v>
      </c>
      <c r="E10" s="20" t="str">
        <f>[1]ORÇAMENTO!S24</f>
        <v>M2</v>
      </c>
      <c r="F10" s="20">
        <f>[1]ORÇAMENTO!T24</f>
        <v>24</v>
      </c>
      <c r="G10" s="21">
        <f>[1]ORÇAMENTO!U24</f>
        <v>66.59</v>
      </c>
      <c r="H10" s="22">
        <f>[1]ORÇAMENTO!W24</f>
        <v>83.24</v>
      </c>
      <c r="I10" s="22">
        <f t="shared" si="0"/>
        <v>1997.76</v>
      </c>
    </row>
    <row r="11" spans="1:9" ht="30" x14ac:dyDescent="0.25">
      <c r="A11" s="18" t="str">
        <f>[1]ORÇAMENTO!O25</f>
        <v>1.1.8.</v>
      </c>
      <c r="B11" s="18" t="str">
        <f>[1]ORÇAMENTO!P25</f>
        <v>SINAPI</v>
      </c>
      <c r="C11" s="18">
        <f>[1]ORÇAMENTO!Q25</f>
        <v>101118</v>
      </c>
      <c r="D11" s="19" t="str">
        <f>[1]ORÇAMENTO!R25</f>
        <v>ESCAVAÇÃO HORIZONTAL EM SOLO DE 1A CATEGORIA COM TRATOR DE ESTEIRAS (125HP/LÂMINA: 2,70M3). AF_07/2020</v>
      </c>
      <c r="E11" s="20" t="str">
        <f>[1]ORÇAMENTO!S25</f>
        <v>M3</v>
      </c>
      <c r="F11" s="20">
        <f>[1]ORÇAMENTO!T25</f>
        <v>10.32</v>
      </c>
      <c r="G11" s="21">
        <f>[1]ORÇAMENTO!U25</f>
        <v>4.1399999999999997</v>
      </c>
      <c r="H11" s="22">
        <f>[1]ORÇAMENTO!W25</f>
        <v>5.18</v>
      </c>
      <c r="I11" s="22">
        <f t="shared" si="0"/>
        <v>53.46</v>
      </c>
    </row>
    <row r="12" spans="1:9" ht="30" x14ac:dyDescent="0.25">
      <c r="A12" s="18" t="str">
        <f>[1]ORÇAMENTO!O26</f>
        <v>1.1.9.</v>
      </c>
      <c r="B12" s="18" t="str">
        <f>[1]ORÇAMENTO!P26</f>
        <v>SINAPI</v>
      </c>
      <c r="C12" s="18">
        <f>[1]ORÇAMENTO!Q26</f>
        <v>97626</v>
      </c>
      <c r="D12" s="19" t="str">
        <f>[1]ORÇAMENTO!R26</f>
        <v>DEMOLIÇÃO DE PILARES E VIGAS EM CONCRETO ARMADO, DE FORMA MANUAL, SEM REAPROVEITAMENTO. AF_09/2023</v>
      </c>
      <c r="E12" s="20" t="str">
        <f>[1]ORÇAMENTO!S26</f>
        <v>M3</v>
      </c>
      <c r="F12" s="20">
        <f>[1]ORÇAMENTO!T26</f>
        <v>1.96</v>
      </c>
      <c r="G12" s="21">
        <f>[1]ORÇAMENTO!U26</f>
        <v>778.1</v>
      </c>
      <c r="H12" s="22">
        <f>[1]ORÇAMENTO!W26</f>
        <v>972.63</v>
      </c>
      <c r="I12" s="22">
        <f t="shared" si="0"/>
        <v>1906.35</v>
      </c>
    </row>
    <row r="13" spans="1:9" ht="30" x14ac:dyDescent="0.25">
      <c r="A13" s="18" t="str">
        <f>[1]ORÇAMENTO!O27</f>
        <v>1.1.10.</v>
      </c>
      <c r="B13" s="18" t="str">
        <f>[1]ORÇAMENTO!P27</f>
        <v>SINAPI</v>
      </c>
      <c r="C13" s="18" t="str">
        <f>[1]ORÇAMENTO!Q27</f>
        <v>97628</v>
      </c>
      <c r="D13" s="19" t="str">
        <f>[1]ORÇAMENTO!R27</f>
        <v>DEMOLIÇÃO DE LAJES, EM CONCRETO ARMADO, DE FORMA MANUAL, SEM REAPROVEITAMENTO. AF_09/2023</v>
      </c>
      <c r="E13" s="20" t="str">
        <f>[1]ORÇAMENTO!S27</f>
        <v>M3</v>
      </c>
      <c r="F13" s="20">
        <f>[1]ORÇAMENTO!T27</f>
        <v>25.63</v>
      </c>
      <c r="G13" s="21">
        <f>[1]ORÇAMENTO!U27</f>
        <v>362.39</v>
      </c>
      <c r="H13" s="22">
        <f>[1]ORÇAMENTO!W27</f>
        <v>452.99</v>
      </c>
      <c r="I13" s="22">
        <f t="shared" si="0"/>
        <v>11610.13</v>
      </c>
    </row>
    <row r="14" spans="1:9" ht="30" x14ac:dyDescent="0.25">
      <c r="A14" s="18" t="str">
        <f>[1]ORÇAMENTO!O28</f>
        <v>1.1.11.</v>
      </c>
      <c r="B14" s="18" t="str">
        <f>[1]ORÇAMENTO!P28</f>
        <v>SINAPI</v>
      </c>
      <c r="C14" s="18">
        <f>[1]ORÇAMENTO!Q28</f>
        <v>97625</v>
      </c>
      <c r="D14" s="19" t="str">
        <f>[1]ORÇAMENTO!R28</f>
        <v>DEMOLIÇÃO DE ALVENARIA PARA QUALQUER TIPO DE BLOCO, DE FORMA MECANIZADA, SEM REAPROVEITAMENTO. AF_09/2023</v>
      </c>
      <c r="E14" s="20" t="str">
        <f>[1]ORÇAMENTO!S28</f>
        <v>M3</v>
      </c>
      <c r="F14" s="20">
        <f>[1]ORÇAMENTO!T28</f>
        <v>2.83</v>
      </c>
      <c r="G14" s="21">
        <f>[1]ORÇAMENTO!U28</f>
        <v>51.81</v>
      </c>
      <c r="H14" s="22">
        <f>[1]ORÇAMENTO!W28</f>
        <v>64.760000000000005</v>
      </c>
      <c r="I14" s="22">
        <f t="shared" si="0"/>
        <v>183.27</v>
      </c>
    </row>
    <row r="15" spans="1:9" ht="60" x14ac:dyDescent="0.25">
      <c r="A15" s="18" t="str">
        <f>[1]ORÇAMENTO!O29</f>
        <v>1.1.12.</v>
      </c>
      <c r="B15" s="18" t="str">
        <f>[1]ORÇAMENTO!P29</f>
        <v>SINAPI</v>
      </c>
      <c r="C15" s="18">
        <f>[1]ORÇAMENTO!Q29</f>
        <v>104801</v>
      </c>
      <c r="D15" s="19" t="str">
        <f>[1]ORÇAMENTO!R29</f>
        <v>REMOÇÃO DE ALAMBRADOS PARA QUADRAS POLIESPORTIVAS, ESTRUTURADO POR TUBOS DE AÇO GALVANIZADO, COM TELA DE ARAME GALVANIZADO, DE FORMA MANUAL, SEM REAPROVEITAMENTO. AF_09/2023</v>
      </c>
      <c r="E15" s="20" t="str">
        <f>[1]ORÇAMENTO!S29</f>
        <v>M2</v>
      </c>
      <c r="F15" s="20">
        <f>[1]ORÇAMENTO!T29</f>
        <v>419.4</v>
      </c>
      <c r="G15" s="21">
        <f>[1]ORÇAMENTO!U29</f>
        <v>18.78</v>
      </c>
      <c r="H15" s="22">
        <f>[1]ORÇAMENTO!W29</f>
        <v>23.48</v>
      </c>
      <c r="I15" s="22">
        <f t="shared" si="0"/>
        <v>9847.51</v>
      </c>
    </row>
    <row r="16" spans="1:9" x14ac:dyDescent="0.25">
      <c r="A16" s="9" t="str">
        <f>[1]ORÇAMENTO!O30</f>
        <v>1.2.</v>
      </c>
      <c r="B16" s="10"/>
      <c r="C16" s="11"/>
      <c r="D16" s="12" t="str">
        <f>[1]ORÇAMENTO!R30</f>
        <v>ESTRUTURA</v>
      </c>
      <c r="E16" s="13"/>
      <c r="F16" s="13"/>
      <c r="G16" s="14"/>
      <c r="H16" s="15" t="s">
        <v>9</v>
      </c>
      <c r="I16" s="16">
        <f>SUM(I17:I20)</f>
        <v>9784.34</v>
      </c>
    </row>
    <row r="17" spans="1:9" ht="60" x14ac:dyDescent="0.25">
      <c r="A17" s="18" t="str">
        <f>[1]ORÇAMENTO!O31</f>
        <v>1.2.1.</v>
      </c>
      <c r="B17" s="18" t="str">
        <f>[1]ORÇAMENTO!P31</f>
        <v>SINAPI</v>
      </c>
      <c r="C17" s="18">
        <f>[1]ORÇAMENTO!Q31</f>
        <v>92417</v>
      </c>
      <c r="D17" s="19" t="str">
        <f>[1]ORÇAMENTO!R31</f>
        <v>MONTAGEM E DESMONTAGEM DE FÔRMA DE PILARES RETANGULARES E ESTRUTURAS SIMILARES, PÉ-DIREITO DUPLO, EM CHAPA DE MADEIRA COMPENSADA RESINADA, 2 UTILIZAÇÕES. AF_09/2020</v>
      </c>
      <c r="E17" s="20" t="str">
        <f>[1]ORÇAMENTO!S31</f>
        <v>M2</v>
      </c>
      <c r="F17" s="20">
        <f>[1]ORÇAMENTO!T31</f>
        <v>25.48</v>
      </c>
      <c r="G17" s="21">
        <f>[1]ORÇAMENTO!U31</f>
        <v>173.78</v>
      </c>
      <c r="H17" s="22">
        <f>[1]ORÇAMENTO!W31</f>
        <v>217.23</v>
      </c>
      <c r="I17" s="22">
        <f t="shared" si="0"/>
        <v>5535.02</v>
      </c>
    </row>
    <row r="18" spans="1:9" ht="45" x14ac:dyDescent="0.25">
      <c r="A18" s="18" t="str">
        <f>[1]ORÇAMENTO!O32</f>
        <v>1.2.2.</v>
      </c>
      <c r="B18" s="18" t="str">
        <f>[1]ORÇAMENTO!P32</f>
        <v>SINAPI</v>
      </c>
      <c r="C18" s="18">
        <f>[1]ORÇAMENTO!Q32</f>
        <v>92762</v>
      </c>
      <c r="D18" s="19" t="str">
        <f>[1]ORÇAMENTO!R32</f>
        <v>ARMAÇÃO DE PILAR OU VIGA DE ESTRUTURA CONVENCIONAL DE CONCRETO ARMADO UTILIZANDO AÇO CA-50 DE 10,0 MM - MONTAGEM. AF_06/2022</v>
      </c>
      <c r="E18" s="20" t="str">
        <f>[1]ORÇAMENTO!S32</f>
        <v>KG</v>
      </c>
      <c r="F18" s="20">
        <f>[1]ORÇAMENTO!T32</f>
        <v>156.80000000000001</v>
      </c>
      <c r="G18" s="21">
        <f>[1]ORÇAMENTO!U32</f>
        <v>10.83</v>
      </c>
      <c r="H18" s="22">
        <f>[1]ORÇAMENTO!W32</f>
        <v>13.54</v>
      </c>
      <c r="I18" s="22">
        <f>ROUND(H18*F18,2)+0.01</f>
        <v>2123.0800000000004</v>
      </c>
    </row>
    <row r="19" spans="1:9" ht="45" x14ac:dyDescent="0.25">
      <c r="A19" s="18" t="str">
        <f>[1]ORÇAMENTO!O33</f>
        <v>1.2.3.</v>
      </c>
      <c r="B19" s="18" t="str">
        <f>[1]ORÇAMENTO!P33</f>
        <v>SINAPI</v>
      </c>
      <c r="C19" s="18">
        <f>[1]ORÇAMENTO!Q33</f>
        <v>92759</v>
      </c>
      <c r="D19" s="19" t="str">
        <f>[1]ORÇAMENTO!R33</f>
        <v>ARMAÇÃO DE PILAR OU VIGA DE ESTRUTURA CONVENCIONAL DE CONCRETO ARMADO UTILIZANDO AÇO CA-60 DE 5,0 MM - MONTAGEM. AF_06/2022</v>
      </c>
      <c r="E19" s="20" t="str">
        <f>[1]ORÇAMENTO!S33</f>
        <v>KG</v>
      </c>
      <c r="F19" s="20">
        <f>[1]ORÇAMENTO!T33</f>
        <v>39.200000000000003</v>
      </c>
      <c r="G19" s="21">
        <f>[1]ORÇAMENTO!U33</f>
        <v>14.82</v>
      </c>
      <c r="H19" s="22">
        <f>[1]ORÇAMENTO!W33</f>
        <v>18.53</v>
      </c>
      <c r="I19" s="22">
        <f t="shared" si="0"/>
        <v>726.38</v>
      </c>
    </row>
    <row r="20" spans="1:9" ht="30" x14ac:dyDescent="0.25">
      <c r="A20" s="18" t="str">
        <f>[1]ORÇAMENTO!O34</f>
        <v>1.2.4.</v>
      </c>
      <c r="B20" s="18" t="str">
        <f>[1]ORÇAMENTO!P34</f>
        <v>SINAPI</v>
      </c>
      <c r="C20" s="18">
        <f>[1]ORÇAMENTO!Q34</f>
        <v>103672</v>
      </c>
      <c r="D20" s="19" t="str">
        <f>[1]ORÇAMENTO!R34</f>
        <v>CONCRETAGEM DE PILARES, FCK = 25 MPA, COM USO DE BOMBA - LANÇAMENTO, ADENSAMENTO E ACABAMENTO. AF_02/2022_PS</v>
      </c>
      <c r="E20" s="20" t="str">
        <f>[1]ORÇAMENTO!S34</f>
        <v>M3</v>
      </c>
      <c r="F20" s="20">
        <f>[1]ORÇAMENTO!T34</f>
        <v>1.96</v>
      </c>
      <c r="G20" s="21">
        <f>[1]ORÇAMENTO!U34</f>
        <v>571.37</v>
      </c>
      <c r="H20" s="22">
        <f>[1]ORÇAMENTO!W34</f>
        <v>714.21</v>
      </c>
      <c r="I20" s="22">
        <f>ROUND(H20*F20,2)+0.01</f>
        <v>1399.86</v>
      </c>
    </row>
    <row r="21" spans="1:9" x14ac:dyDescent="0.25">
      <c r="A21" s="9" t="str">
        <f>[1]ORÇAMENTO!O35</f>
        <v>1.3.</v>
      </c>
      <c r="B21" s="10"/>
      <c r="C21" s="11"/>
      <c r="D21" s="12" t="str">
        <f>[1]ORÇAMENTO!R35</f>
        <v>COBERTURAS</v>
      </c>
      <c r="E21" s="13"/>
      <c r="F21" s="13"/>
      <c r="G21" s="14"/>
      <c r="H21" s="15" t="s">
        <v>9</v>
      </c>
      <c r="I21" s="16">
        <f>SUM(I22:I26)</f>
        <v>67659.88</v>
      </c>
    </row>
    <row r="22" spans="1:9" ht="30" x14ac:dyDescent="0.25">
      <c r="A22" s="18" t="str">
        <f>[1]ORÇAMENTO!O36</f>
        <v>1.3.1.</v>
      </c>
      <c r="B22" s="18" t="str">
        <f>[1]ORÇAMENTO!P36</f>
        <v>SINAPI</v>
      </c>
      <c r="C22" s="18">
        <f>[1]ORÇAMENTO!Q36</f>
        <v>94213</v>
      </c>
      <c r="D22" s="19" t="str">
        <f>[1]ORÇAMENTO!R36</f>
        <v>TELHAMENTO COM TELHA DE AÇO/ALUMÍNIO E = 0,5 MM, COM ATÉ 2 ÁGUAS, INCLUSO IÇAMENTO. AF_07/2019</v>
      </c>
      <c r="E22" s="20" t="str">
        <f>[1]ORÇAMENTO!S36</f>
        <v>M2</v>
      </c>
      <c r="F22" s="20">
        <f>[1]ORÇAMENTO!T36</f>
        <v>170.1</v>
      </c>
      <c r="G22" s="21">
        <f>[1]ORÇAMENTO!U36</f>
        <v>72.760000000000005</v>
      </c>
      <c r="H22" s="22">
        <f>[1]ORÇAMENTO!W36</f>
        <v>90.95</v>
      </c>
      <c r="I22" s="22">
        <f t="shared" si="0"/>
        <v>15470.6</v>
      </c>
    </row>
    <row r="23" spans="1:9" ht="45" x14ac:dyDescent="0.25">
      <c r="A23" s="18" t="str">
        <f>[1]ORÇAMENTO!O37</f>
        <v>1.3.2.</v>
      </c>
      <c r="B23" s="18" t="str">
        <f>[1]ORÇAMENTO!P37</f>
        <v>SINAPI</v>
      </c>
      <c r="C23" s="18">
        <f>[1]ORÇAMENTO!Q37</f>
        <v>94229</v>
      </c>
      <c r="D23" s="19" t="str">
        <f>[1]ORÇAMENTO!R37</f>
        <v>CALHA EM CHAPA DE AÇO GALVANIZADO NÚMERO 24, DESENVOLVIMENTO DE 100 CM, INCLUSO TRANSPORTE VERTICAL. AF_07/2019</v>
      </c>
      <c r="E23" s="20" t="str">
        <f>[1]ORÇAMENTO!S37</f>
        <v>M</v>
      </c>
      <c r="F23" s="20">
        <f>[1]ORÇAMENTO!T37</f>
        <v>63.24</v>
      </c>
      <c r="G23" s="21">
        <f>[1]ORÇAMENTO!U37</f>
        <v>176.48</v>
      </c>
      <c r="H23" s="22">
        <f>[1]ORÇAMENTO!W37</f>
        <v>220.6</v>
      </c>
      <c r="I23" s="22">
        <f t="shared" si="0"/>
        <v>13950.74</v>
      </c>
    </row>
    <row r="24" spans="1:9" ht="45" x14ac:dyDescent="0.25">
      <c r="A24" s="18" t="str">
        <f>[1]ORÇAMENTO!O38</f>
        <v>1.3.3.</v>
      </c>
      <c r="B24" s="18" t="str">
        <f>[1]ORÇAMENTO!P38</f>
        <v>SINAPI</v>
      </c>
      <c r="C24" s="18">
        <f>[1]ORÇAMENTO!Q38</f>
        <v>89578</v>
      </c>
      <c r="D24" s="19" t="str">
        <f>[1]ORÇAMENTO!R38</f>
        <v>TUBO PVC, SÉRIE R, ÁGUA PLUVIAL, DN 100 MM, FORNECIDO E INSTALADO EM CONDUTORES VERTICAIS DE ÁGUAS PLUVIAIS. AF_06/2022</v>
      </c>
      <c r="E24" s="20" t="str">
        <f>[1]ORÇAMENTO!S38</f>
        <v>M</v>
      </c>
      <c r="F24" s="20">
        <f>[1]ORÇAMENTO!T38</f>
        <v>208</v>
      </c>
      <c r="G24" s="21">
        <f>[1]ORÇAMENTO!U38</f>
        <v>36.74</v>
      </c>
      <c r="H24" s="22">
        <f>[1]ORÇAMENTO!W38</f>
        <v>45.93</v>
      </c>
      <c r="I24" s="22">
        <f t="shared" si="0"/>
        <v>9553.44</v>
      </c>
    </row>
    <row r="25" spans="1:9" ht="45" x14ac:dyDescent="0.25">
      <c r="A25" s="18" t="str">
        <f>[1]ORÇAMENTO!O39</f>
        <v>1.3.4.</v>
      </c>
      <c r="B25" s="18" t="str">
        <f>[1]ORÇAMENTO!P39</f>
        <v>SINAPI</v>
      </c>
      <c r="C25" s="18">
        <f>[1]ORÇAMENTO!Q39</f>
        <v>100377</v>
      </c>
      <c r="D25" s="19" t="str">
        <f>[1]ORÇAMENTO!R39</f>
        <v>FABRICAÇÃO E INSTALAÇÃO DE TESOURA (INTEIRA OU MEIA) EM AÇO, VÃOS MAIORES OU IGUAIS A 3,0 M E MENORES OU IGUAL A 6,0 M, INCLUSO IÇAMENTO. AF_07/2019</v>
      </c>
      <c r="E25" s="20" t="str">
        <f>[1]ORÇAMENTO!S39</f>
        <v>KG</v>
      </c>
      <c r="F25" s="20">
        <f>[1]ORÇAMENTO!T39</f>
        <v>850.5</v>
      </c>
      <c r="G25" s="21">
        <f>[1]ORÇAMENTO!U39</f>
        <v>11.94</v>
      </c>
      <c r="H25" s="22">
        <f>[1]ORÇAMENTO!W39</f>
        <v>14.93</v>
      </c>
      <c r="I25" s="22">
        <f t="shared" si="0"/>
        <v>12697.97</v>
      </c>
    </row>
    <row r="26" spans="1:9" ht="45" x14ac:dyDescent="0.25">
      <c r="A26" s="18" t="str">
        <f>[1]ORÇAMENTO!O40</f>
        <v>1.3.5.</v>
      </c>
      <c r="B26" s="18" t="str">
        <f>[1]ORÇAMENTO!P40</f>
        <v>SIURB-E</v>
      </c>
      <c r="C26" s="18">
        <f>[1]ORÇAMENTO!Q40</f>
        <v>6080003</v>
      </c>
      <c r="D26" s="19" t="str">
        <f>[1]ORÇAMENTO!R40</f>
        <v>REVISÃO, ESCOVAÇÃO, INCLUSIVE  TOMADA DE GOTEIRAS DE TELHADOS EM GERAL, EXCLUSIVE PARA TELHAS DE BARRO COZIDO OU VIDRO</v>
      </c>
      <c r="E26" s="20" t="str">
        <f>[1]ORÇAMENTO!S40</f>
        <v>M2</v>
      </c>
      <c r="F26" s="20">
        <f>[1]ORÇAMENTO!T40</f>
        <v>396.9</v>
      </c>
      <c r="G26" s="21">
        <f>[1]ORÇAMENTO!U40</f>
        <v>32.22</v>
      </c>
      <c r="H26" s="22">
        <f>[1]ORÇAMENTO!W40</f>
        <v>40.28</v>
      </c>
      <c r="I26" s="22">
        <f t="shared" si="0"/>
        <v>15987.13</v>
      </c>
    </row>
    <row r="27" spans="1:9" x14ac:dyDescent="0.25">
      <c r="A27" s="9" t="str">
        <f>[1]ORÇAMENTO!O41</f>
        <v>1.4.</v>
      </c>
      <c r="B27" s="10"/>
      <c r="C27" s="11"/>
      <c r="D27" s="12" t="str">
        <f>[1]ORÇAMENTO!R41</f>
        <v>INSTALACOES ELETRICAS</v>
      </c>
      <c r="E27" s="13"/>
      <c r="F27" s="13"/>
      <c r="G27" s="14"/>
      <c r="H27" s="15" t="s">
        <v>9</v>
      </c>
      <c r="I27" s="16">
        <f>SUM(I28:I41)</f>
        <v>42582.19</v>
      </c>
    </row>
    <row r="28" spans="1:9" ht="45" x14ac:dyDescent="0.25">
      <c r="A28" s="18" t="str">
        <f>[1]ORÇAMENTO!O42</f>
        <v>1.4.1.</v>
      </c>
      <c r="B28" s="18" t="str">
        <f>[1]ORÇAMENTO!P42</f>
        <v>SINAPI</v>
      </c>
      <c r="C28" s="18" t="str">
        <f>[1]ORÇAMENTO!Q42</f>
        <v>101502</v>
      </c>
      <c r="D28" s="19" t="str">
        <f>[1]ORÇAMENTO!R42</f>
        <v>ENTRADA DE ENERGIA ELÉTRICA, AÉREA, BIFÁSICA, COM CAIXA DE EMBUTIR, CABO DE 16 MM2 E DISJUNTOR DIN 50A (NÃO INCLUSO O POSTE DE CONCRETO). AF_07/2020_PS</v>
      </c>
      <c r="E28" s="20" t="str">
        <f>[1]ORÇAMENTO!S42</f>
        <v>UN</v>
      </c>
      <c r="F28" s="20">
        <f>[1]ORÇAMENTO!T42</f>
        <v>1</v>
      </c>
      <c r="G28" s="21">
        <f>[1]ORÇAMENTO!U42</f>
        <v>2168.5700000000002</v>
      </c>
      <c r="H28" s="22">
        <f>[1]ORÇAMENTO!W42</f>
        <v>2710.71</v>
      </c>
      <c r="I28" s="22">
        <f t="shared" si="0"/>
        <v>2710.71</v>
      </c>
    </row>
    <row r="29" spans="1:9" ht="30" x14ac:dyDescent="0.25">
      <c r="A29" s="18" t="str">
        <f>[1]ORÇAMENTO!O43</f>
        <v>1.4.2.</v>
      </c>
      <c r="B29" s="18" t="str">
        <f>[1]ORÇAMENTO!P43</f>
        <v>SINAPI-I</v>
      </c>
      <c r="C29" s="18" t="str">
        <f>[1]ORÇAMENTO!Q43</f>
        <v>41196</v>
      </c>
      <c r="D29" s="19" t="str">
        <f>[1]ORÇAMENTO!R43</f>
        <v>POSTE DE CONCRETO ARMADO DE SECAO DUPLO T, EXTENSAO DE 9,00 M, RESISTENCIA DE 150 DAN, TIPO D</v>
      </c>
      <c r="E29" s="20" t="str">
        <f>[1]ORÇAMENTO!S43</f>
        <v>UN</v>
      </c>
      <c r="F29" s="20">
        <f>[1]ORÇAMENTO!T43</f>
        <v>1</v>
      </c>
      <c r="G29" s="21">
        <f>[1]ORÇAMENTO!U43</f>
        <v>623.02</v>
      </c>
      <c r="H29" s="22">
        <f>[1]ORÇAMENTO!W43</f>
        <v>778.78</v>
      </c>
      <c r="I29" s="22">
        <f t="shared" si="0"/>
        <v>778.78</v>
      </c>
    </row>
    <row r="30" spans="1:9" ht="60" x14ac:dyDescent="0.25">
      <c r="A30" s="18" t="str">
        <f>[1]ORÇAMENTO!O44</f>
        <v>1.4.3.</v>
      </c>
      <c r="B30" s="18" t="str">
        <f>[1]ORÇAMENTO!P44</f>
        <v>SINAPI</v>
      </c>
      <c r="C30" s="18" t="str">
        <f>[1]ORÇAMENTO!Q44</f>
        <v>100599</v>
      </c>
      <c r="D30" s="19" t="str">
        <f>[1]ORÇAMENTO!R44</f>
        <v>ASSENTAMENTO DE POSTE DE CONCRETO COM COMPRIMENTO NOMINAL DE 9 M, CARGA NOMINAL DE 150 DAN, ENGASTAMENTO BASE CONCRETADA COM 1 M DE CONCRETO E 0,5 M DE SOLO (NÃO INCLUI FORNECIMENTO). AF_04/2025</v>
      </c>
      <c r="E30" s="20" t="str">
        <f>[1]ORÇAMENTO!S44</f>
        <v>UN</v>
      </c>
      <c r="F30" s="20">
        <f>[1]ORÇAMENTO!T44</f>
        <v>1</v>
      </c>
      <c r="G30" s="21">
        <f>[1]ORÇAMENTO!U44</f>
        <v>672.63</v>
      </c>
      <c r="H30" s="22">
        <f>[1]ORÇAMENTO!W44</f>
        <v>840.79</v>
      </c>
      <c r="I30" s="22">
        <f t="shared" si="0"/>
        <v>840.79</v>
      </c>
    </row>
    <row r="31" spans="1:9" x14ac:dyDescent="0.25">
      <c r="A31" s="18" t="str">
        <f>[1]ORÇAMENTO!O45</f>
        <v>1.4.4.</v>
      </c>
      <c r="B31" s="18" t="str">
        <f>[1]ORÇAMENTO!P45</f>
        <v>SINAPI-I</v>
      </c>
      <c r="C31" s="18" t="str">
        <f>[1]ORÇAMENTO!Q45</f>
        <v>2680</v>
      </c>
      <c r="D31" s="19" t="str">
        <f>[1]ORÇAMENTO!R45</f>
        <v>ELETRODUTO DE PVC RIGIDO ROSCAVEL DE 1 1/2 ", SEM LUVA</v>
      </c>
      <c r="E31" s="20" t="str">
        <f>[1]ORÇAMENTO!S45</f>
        <v>M</v>
      </c>
      <c r="F31" s="20">
        <f>[1]ORÇAMENTO!T45</f>
        <v>2</v>
      </c>
      <c r="G31" s="21">
        <f>[1]ORÇAMENTO!U45</f>
        <v>9.85</v>
      </c>
      <c r="H31" s="22">
        <f>[1]ORÇAMENTO!W45</f>
        <v>12.31</v>
      </c>
      <c r="I31" s="22">
        <f t="shared" si="0"/>
        <v>24.62</v>
      </c>
    </row>
    <row r="32" spans="1:9" ht="45" x14ac:dyDescent="0.25">
      <c r="A32" s="18" t="str">
        <f>[1]ORÇAMENTO!O46</f>
        <v>1.4.5.</v>
      </c>
      <c r="B32" s="18" t="str">
        <f>[1]ORÇAMENTO!P46</f>
        <v>SINAPI</v>
      </c>
      <c r="C32" s="18" t="str">
        <f>[1]ORÇAMENTO!Q46</f>
        <v>92982</v>
      </c>
      <c r="D32" s="19" t="str">
        <f>[1]ORÇAMENTO!R46</f>
        <v>CABO DE COBRE FLEXÍVEL ISOLADO, 16 MM², ANTI-CHAMA 0,6/1,0 KV, PARA DISTRIBUIÇÃO - FORNECIMENTO E INSTALAÇÃO. AF_10/2020</v>
      </c>
      <c r="E32" s="20" t="str">
        <f>[1]ORÇAMENTO!S46</f>
        <v>M</v>
      </c>
      <c r="F32" s="20">
        <f>[1]ORÇAMENTO!T46</f>
        <v>9.6</v>
      </c>
      <c r="G32" s="21">
        <f>[1]ORÇAMENTO!U46</f>
        <v>17.98</v>
      </c>
      <c r="H32" s="22">
        <f>[1]ORÇAMENTO!W46</f>
        <v>22.48</v>
      </c>
      <c r="I32" s="22">
        <f t="shared" si="0"/>
        <v>215.81</v>
      </c>
    </row>
    <row r="33" spans="1:9" ht="45" x14ac:dyDescent="0.25">
      <c r="A33" s="18" t="str">
        <f>[1]ORÇAMENTO!O47</f>
        <v>1.4.6.</v>
      </c>
      <c r="B33" s="18" t="str">
        <f>[1]ORÇAMENTO!P47</f>
        <v>SINAPI</v>
      </c>
      <c r="C33" s="18">
        <f>[1]ORÇAMENTO!Q47</f>
        <v>91845</v>
      </c>
      <c r="D33" s="19" t="str">
        <f>[1]ORÇAMENTO!R47</f>
        <v>ELETRODUTO FLEXÍVEL CORRUGADO REFORÇADO, PVC, DN 25 MM (3/4"), PARA CIRCUITOS TERMINAIS, INSTALADO EM LAJE - FORNECIMENTO E INSTALAÇÃO. AF_03/2023</v>
      </c>
      <c r="E33" s="20" t="str">
        <f>[1]ORÇAMENTO!S47</f>
        <v>M</v>
      </c>
      <c r="F33" s="20">
        <f>[1]ORÇAMENTO!T47</f>
        <v>123.6</v>
      </c>
      <c r="G33" s="21">
        <f>[1]ORÇAMENTO!U47</f>
        <v>9.25</v>
      </c>
      <c r="H33" s="22">
        <f>[1]ORÇAMENTO!W47</f>
        <v>11.56</v>
      </c>
      <c r="I33" s="22">
        <f t="shared" si="0"/>
        <v>1428.82</v>
      </c>
    </row>
    <row r="34" spans="1:9" ht="45" x14ac:dyDescent="0.25">
      <c r="A34" s="18" t="str">
        <f>[1]ORÇAMENTO!O48</f>
        <v>1.4.7.</v>
      </c>
      <c r="B34" s="18" t="str">
        <f>[1]ORÇAMENTO!P48</f>
        <v>SINAPI</v>
      </c>
      <c r="C34" s="18">
        <f>[1]ORÇAMENTO!Q48</f>
        <v>91926</v>
      </c>
      <c r="D34" s="19" t="str">
        <f>[1]ORÇAMENTO!R48</f>
        <v>CABO DE COBRE FLEXÍVEL ISOLADO, 2,5 MM², ANTI-CHAMA 450/750 V, PARA CIRCUITOS TERMINAIS - FORNECIMENTO E INSTALAÇÃO. AF_03/2023</v>
      </c>
      <c r="E34" s="20" t="str">
        <f>[1]ORÇAMENTO!S48</f>
        <v>M</v>
      </c>
      <c r="F34" s="20">
        <f>[1]ORÇAMENTO!T48</f>
        <v>482.04</v>
      </c>
      <c r="G34" s="21">
        <f>[1]ORÇAMENTO!U48</f>
        <v>5.23</v>
      </c>
      <c r="H34" s="22">
        <f>[1]ORÇAMENTO!W48</f>
        <v>6.54</v>
      </c>
      <c r="I34" s="22">
        <f t="shared" si="0"/>
        <v>3152.54</v>
      </c>
    </row>
    <row r="35" spans="1:9" ht="30" x14ac:dyDescent="0.25">
      <c r="A35" s="18" t="str">
        <f>[1]ORÇAMENTO!O49</f>
        <v>1.4.8.</v>
      </c>
      <c r="B35" s="18" t="str">
        <f>[1]ORÇAMENTO!P49</f>
        <v>SINAPI</v>
      </c>
      <c r="C35" s="18">
        <f>[1]ORÇAMENTO!Q49</f>
        <v>93655</v>
      </c>
      <c r="D35" s="19" t="str">
        <f>[1]ORÇAMENTO!R49</f>
        <v>DISJUNTOR MONOPOLAR TIPO DIN, CORRENTE NOMINAL DE 20A - FORNECIMENTO E INSTALAÇÃO. AF_10/2020</v>
      </c>
      <c r="E35" s="20" t="str">
        <f>[1]ORÇAMENTO!S49</f>
        <v>UN</v>
      </c>
      <c r="F35" s="20">
        <f>[1]ORÇAMENTO!T49</f>
        <v>1</v>
      </c>
      <c r="G35" s="21">
        <f>[1]ORÇAMENTO!U49</f>
        <v>14.83</v>
      </c>
      <c r="H35" s="22">
        <f>[1]ORÇAMENTO!W49</f>
        <v>18.54</v>
      </c>
      <c r="I35" s="22">
        <f t="shared" si="0"/>
        <v>18.54</v>
      </c>
    </row>
    <row r="36" spans="1:9" ht="30" x14ac:dyDescent="0.25">
      <c r="A36" s="18" t="str">
        <f>[1]ORÇAMENTO!O50</f>
        <v>1.4.9.</v>
      </c>
      <c r="B36" s="18" t="str">
        <f>[1]ORÇAMENTO!P50</f>
        <v>SINAPI</v>
      </c>
      <c r="C36" s="18">
        <f>[1]ORÇAMENTO!Q50</f>
        <v>93662</v>
      </c>
      <c r="D36" s="19" t="str">
        <f>[1]ORÇAMENTO!R50</f>
        <v>DISJUNTOR BIPOLAR TIPO DIN, CORRENTE NOMINAL DE 20A - FORNECIMENTO E INSTALAÇÃO. AF_10/2020</v>
      </c>
      <c r="E36" s="20" t="str">
        <f>[1]ORÇAMENTO!S50</f>
        <v>UN</v>
      </c>
      <c r="F36" s="20">
        <f>[1]ORÇAMENTO!T50</f>
        <v>6</v>
      </c>
      <c r="G36" s="21">
        <f>[1]ORÇAMENTO!U50</f>
        <v>61.09</v>
      </c>
      <c r="H36" s="22">
        <f>[1]ORÇAMENTO!W50</f>
        <v>76.36</v>
      </c>
      <c r="I36" s="22">
        <f t="shared" si="0"/>
        <v>458.16</v>
      </c>
    </row>
    <row r="37" spans="1:9" ht="30" x14ac:dyDescent="0.25">
      <c r="A37" s="18" t="str">
        <f>[1]ORÇAMENTO!O51</f>
        <v>1.4.10.</v>
      </c>
      <c r="B37" s="18" t="str">
        <f>[1]ORÇAMENTO!P51</f>
        <v>SINAPI</v>
      </c>
      <c r="C37" s="18">
        <f>[1]ORÇAMENTO!Q51</f>
        <v>93666</v>
      </c>
      <c r="D37" s="19" t="str">
        <f>[1]ORÇAMENTO!R51</f>
        <v>DISJUNTOR BIPOLAR TIPO DIN, CORRENTE NOMINAL DE 50A - FORNECIMENTO E INSTALAÇÃO. AF_10/2020</v>
      </c>
      <c r="E37" s="20" t="str">
        <f>[1]ORÇAMENTO!S51</f>
        <v>UN</v>
      </c>
      <c r="F37" s="20">
        <f>[1]ORÇAMENTO!T51</f>
        <v>1</v>
      </c>
      <c r="G37" s="21">
        <f>[1]ORÇAMENTO!U51</f>
        <v>80.62</v>
      </c>
      <c r="H37" s="22">
        <f>[1]ORÇAMENTO!W51</f>
        <v>100.78</v>
      </c>
      <c r="I37" s="22">
        <f t="shared" si="0"/>
        <v>100.78</v>
      </c>
    </row>
    <row r="38" spans="1:9" ht="30" x14ac:dyDescent="0.25">
      <c r="A38" s="18" t="str">
        <f>[1]ORÇAMENTO!O52</f>
        <v>1.4.11.</v>
      </c>
      <c r="B38" s="18" t="str">
        <f>[1]ORÇAMENTO!P52</f>
        <v>SINAPI</v>
      </c>
      <c r="C38" s="18">
        <f>[1]ORÇAMENTO!Q52</f>
        <v>101660</v>
      </c>
      <c r="D38" s="19" t="str">
        <f>[1]ORÇAMENTO!R52</f>
        <v>LUMINÁRIA DE LED PARA ILUMINAÇÃO PÚBLICA, DE 240 W ATÉ 350 W - FORNECIMENTO E INSTALAÇÃO. AF_02/2025_PS</v>
      </c>
      <c r="E38" s="20" t="str">
        <f>[1]ORÇAMENTO!S52</f>
        <v>UN</v>
      </c>
      <c r="F38" s="20">
        <f>[1]ORÇAMENTO!T52</f>
        <v>12</v>
      </c>
      <c r="G38" s="21">
        <f>[1]ORÇAMENTO!U52</f>
        <v>785.93</v>
      </c>
      <c r="H38" s="22">
        <f>[1]ORÇAMENTO!W52</f>
        <v>982.41</v>
      </c>
      <c r="I38" s="22">
        <f t="shared" si="0"/>
        <v>11788.92</v>
      </c>
    </row>
    <row r="39" spans="1:9" ht="30" x14ac:dyDescent="0.25">
      <c r="A39" s="18" t="str">
        <f>[1]ORÇAMENTO!O53</f>
        <v>1.4.12.</v>
      </c>
      <c r="B39" s="18" t="str">
        <f>[1]ORÇAMENTO!P53</f>
        <v>SINAPI</v>
      </c>
      <c r="C39" s="18">
        <f>[1]ORÇAMENTO!Q53</f>
        <v>100620</v>
      </c>
      <c r="D39" s="19" t="str">
        <f>[1]ORÇAMENTO!R53</f>
        <v>POSTE DE AÇO CÔNICO CONTÍNUO CURVO SIMPLES, FLANGEADO, H=9M - FORNECIMENTO E INSTALAÇÃO. AF_04/2025</v>
      </c>
      <c r="E39" s="20" t="str">
        <f>[1]ORÇAMENTO!S53</f>
        <v>UN</v>
      </c>
      <c r="F39" s="20">
        <f>[1]ORÇAMENTO!T53</f>
        <v>4</v>
      </c>
      <c r="G39" s="21">
        <f>[1]ORÇAMENTO!U53</f>
        <v>2568</v>
      </c>
      <c r="H39" s="22">
        <f>[1]ORÇAMENTO!W53</f>
        <v>3210</v>
      </c>
      <c r="I39" s="22">
        <f t="shared" si="0"/>
        <v>12840</v>
      </c>
    </row>
    <row r="40" spans="1:9" x14ac:dyDescent="0.25">
      <c r="A40" s="18" t="str">
        <f>[1]ORÇAMENTO!O54</f>
        <v>1.4.13.</v>
      </c>
      <c r="B40" s="18" t="str">
        <f>[1]ORÇAMENTO!P54</f>
        <v>SINAPI-I</v>
      </c>
      <c r="C40" s="18" t="str">
        <f>[1]ORÇAMENTO!Q54</f>
        <v>1652</v>
      </c>
      <c r="D40" s="19" t="str">
        <f>[1]ORÇAMENTO!R54</f>
        <v>CRUZETA DE FERRO GALVANIZADO, COM ROSCA BSP, DE 3"</v>
      </c>
      <c r="E40" s="20" t="str">
        <f>[1]ORÇAMENTO!S54</f>
        <v>UN</v>
      </c>
      <c r="F40" s="20">
        <f>[1]ORÇAMENTO!T54</f>
        <v>4</v>
      </c>
      <c r="G40" s="21">
        <f>[1]ORÇAMENTO!U54</f>
        <v>307.01</v>
      </c>
      <c r="H40" s="22">
        <f>[1]ORÇAMENTO!W54</f>
        <v>383.76</v>
      </c>
      <c r="I40" s="22">
        <f t="shared" si="0"/>
        <v>1535.04</v>
      </c>
    </row>
    <row r="41" spans="1:9" ht="30" x14ac:dyDescent="0.25">
      <c r="A41" s="18" t="str">
        <f>[1]ORÇAMENTO!O55</f>
        <v>1.4.14.</v>
      </c>
      <c r="B41" s="18" t="str">
        <f>[1]ORÇAMENTO!P55</f>
        <v>SINAPI</v>
      </c>
      <c r="C41" s="18" t="str">
        <f>[1]ORÇAMENTO!Q55</f>
        <v>101658</v>
      </c>
      <c r="D41" s="19" t="str">
        <f>[1]ORÇAMENTO!R55</f>
        <v>LUMINÁRIA DE LED PARA ILUMINAÇÃO PÚBLICA, DE 138 W ATÉ 180 W - FORNECIMENTO E INSTALAÇÃO. AF_02/2025_PS</v>
      </c>
      <c r="E41" s="20" t="str">
        <f>[1]ORÇAMENTO!S55</f>
        <v>UN</v>
      </c>
      <c r="F41" s="20">
        <f>[1]ORÇAMENTO!T55</f>
        <v>12</v>
      </c>
      <c r="G41" s="21">
        <f>[1]ORÇAMENTO!U55</f>
        <v>445.91</v>
      </c>
      <c r="H41" s="22">
        <f>[1]ORÇAMENTO!W55</f>
        <v>557.39</v>
      </c>
      <c r="I41" s="22">
        <f t="shared" si="0"/>
        <v>6688.68</v>
      </c>
    </row>
    <row r="42" spans="1:9" x14ac:dyDescent="0.25">
      <c r="A42" s="9" t="str">
        <f>[1]ORÇAMENTO!O56</f>
        <v>1.5.</v>
      </c>
      <c r="B42" s="10"/>
      <c r="C42" s="11"/>
      <c r="D42" s="12" t="str">
        <f>[1]ORÇAMENTO!R56</f>
        <v>INST.HIDRO-SANITARIAS</v>
      </c>
      <c r="E42" s="13"/>
      <c r="F42" s="13"/>
      <c r="G42" s="14"/>
      <c r="H42" s="15" t="s">
        <v>9</v>
      </c>
      <c r="I42" s="16">
        <f>SUM(I43:I50)</f>
        <v>6864.74</v>
      </c>
    </row>
    <row r="43" spans="1:9" ht="60" x14ac:dyDescent="0.25">
      <c r="A43" s="18" t="str">
        <f>[1]ORÇAMENTO!O57</f>
        <v>1.5.1.</v>
      </c>
      <c r="B43" s="18" t="str">
        <f>[1]ORÇAMENTO!P57</f>
        <v>SINAPI</v>
      </c>
      <c r="C43" s="18">
        <f>[1]ORÇAMENTO!Q57</f>
        <v>95662</v>
      </c>
      <c r="D43" s="19" t="str">
        <f>[1]ORÇAMENTO!R57</f>
        <v>KIT CAVALETE PARA MEDIÇÃO DE ÁGUA - ENTRADA INDIVIDUALIZADA, EM PPR PN20 DN 32 MM (1") PARA 2 MEDIDORES - FORNECIMENTO E INSTALAÇÃO (EXCLUSIVE HIDRÔMETRO). AF_03/2024</v>
      </c>
      <c r="E43" s="20" t="str">
        <f>[1]ORÇAMENTO!S57</f>
        <v>UN</v>
      </c>
      <c r="F43" s="20">
        <f>[1]ORÇAMENTO!T57</f>
        <v>1</v>
      </c>
      <c r="G43" s="21">
        <f>[1]ORÇAMENTO!U57</f>
        <v>746.26</v>
      </c>
      <c r="H43" s="22">
        <f>[1]ORÇAMENTO!W57</f>
        <v>932.83</v>
      </c>
      <c r="I43" s="22">
        <f t="shared" si="0"/>
        <v>932.83</v>
      </c>
    </row>
    <row r="44" spans="1:9" ht="45" x14ac:dyDescent="0.25">
      <c r="A44" s="18" t="str">
        <f>[1]ORÇAMENTO!O58</f>
        <v>1.5.2.</v>
      </c>
      <c r="B44" s="18" t="str">
        <f>[1]ORÇAMENTO!P58</f>
        <v>SINAPI</v>
      </c>
      <c r="C44" s="18">
        <f>[1]ORÇAMENTO!Q58</f>
        <v>96719</v>
      </c>
      <c r="D44" s="19" t="str">
        <f>[1]ORÇAMENTO!R58</f>
        <v>TUBO, PPR, DN 25 MM, CLASSE PN 20, INSTALADO EM RESERVAÇÃO PREDIAL DE ÁGUA - FORNECIMENTO E INSTALAÇÃO. AF_04/2024</v>
      </c>
      <c r="E44" s="20" t="str">
        <f>[1]ORÇAMENTO!S58</f>
        <v>M</v>
      </c>
      <c r="F44" s="20">
        <f>[1]ORÇAMENTO!T58</f>
        <v>28.5</v>
      </c>
      <c r="G44" s="21">
        <f>[1]ORÇAMENTO!U58</f>
        <v>19.190000000000001</v>
      </c>
      <c r="H44" s="22">
        <f>[1]ORÇAMENTO!W58</f>
        <v>23.99</v>
      </c>
      <c r="I44" s="22">
        <f t="shared" si="0"/>
        <v>683.72</v>
      </c>
    </row>
    <row r="45" spans="1:9" ht="30" x14ac:dyDescent="0.25">
      <c r="A45" s="18" t="str">
        <f>[1]ORÇAMENTO!O59</f>
        <v>1.5.3.</v>
      </c>
      <c r="B45" s="18" t="str">
        <f>[1]ORÇAMENTO!P59</f>
        <v>SINAPI</v>
      </c>
      <c r="C45" s="18">
        <f>[1]ORÇAMENTO!Q59</f>
        <v>94489</v>
      </c>
      <c r="D45" s="19" t="str">
        <f>[1]ORÇAMENTO!R59</f>
        <v>REGISTRO DE ESFERA, PVC, SOLDÁVEL, COM VOLANTE, DN 25 MM - FORNECIMENTO E INSTALAÇÃO. AF_08/2021</v>
      </c>
      <c r="E45" s="20" t="str">
        <f>[1]ORÇAMENTO!S59</f>
        <v>UN</v>
      </c>
      <c r="F45" s="20">
        <f>[1]ORÇAMENTO!T59</f>
        <v>1</v>
      </c>
      <c r="G45" s="21">
        <f>[1]ORÇAMENTO!U59</f>
        <v>33.49</v>
      </c>
      <c r="H45" s="22">
        <f>[1]ORÇAMENTO!W59</f>
        <v>41.86</v>
      </c>
      <c r="I45" s="22">
        <f t="shared" si="0"/>
        <v>41.86</v>
      </c>
    </row>
    <row r="46" spans="1:9" ht="45" x14ac:dyDescent="0.25">
      <c r="A46" s="18" t="str">
        <f>[1]ORÇAMENTO!O60</f>
        <v>1.5.4.</v>
      </c>
      <c r="B46" s="18" t="str">
        <f>[1]ORÇAMENTO!P60</f>
        <v>SINAPI</v>
      </c>
      <c r="C46" s="18">
        <f>[1]ORÇAMENTO!Q60</f>
        <v>89798</v>
      </c>
      <c r="D46" s="19" t="str">
        <f>[1]ORÇAMENTO!R60</f>
        <v>TUBO PVC, SERIE NORMAL, ESGOTO PREDIAL, DN 50 MM, FORNECIDO E INSTALADO EM PRUMADA DE ESGOTO SANITÁRIO OU VENTILAÇÃO. AF_08/2022</v>
      </c>
      <c r="E46" s="20" t="str">
        <f>[1]ORÇAMENTO!S60</f>
        <v>M</v>
      </c>
      <c r="F46" s="20">
        <f>[1]ORÇAMENTO!T60</f>
        <v>2</v>
      </c>
      <c r="G46" s="21">
        <f>[1]ORÇAMENTO!U60</f>
        <v>15.18</v>
      </c>
      <c r="H46" s="22">
        <f>[1]ORÇAMENTO!W60</f>
        <v>18.98</v>
      </c>
      <c r="I46" s="22">
        <f t="shared" si="0"/>
        <v>37.96</v>
      </c>
    </row>
    <row r="47" spans="1:9" ht="45" x14ac:dyDescent="0.25">
      <c r="A47" s="18" t="str">
        <f>[1]ORÇAMENTO!O61</f>
        <v>1.5.5.</v>
      </c>
      <c r="B47" s="18" t="str">
        <f>[1]ORÇAMENTO!P61</f>
        <v>SINAPI</v>
      </c>
      <c r="C47" s="18">
        <f>[1]ORÇAMENTO!Q61</f>
        <v>89714</v>
      </c>
      <c r="D47" s="19" t="str">
        <f>[1]ORÇAMENTO!R61</f>
        <v>TUBO PVC, SERIE NORMAL, ESGOTO PREDIAL, DN 100 MM, FORNECIDO E INSTALADO EM RAMAL DE DESCARGA OU RAMAL DE ESGOTO SANITÁRIO. AF_08/2022</v>
      </c>
      <c r="E47" s="20" t="str">
        <f>[1]ORÇAMENTO!S61</f>
        <v>M</v>
      </c>
      <c r="F47" s="20">
        <f>[1]ORÇAMENTO!T61</f>
        <v>9.5</v>
      </c>
      <c r="G47" s="21">
        <f>[1]ORÇAMENTO!U61</f>
        <v>48.07</v>
      </c>
      <c r="H47" s="22">
        <f>[1]ORÇAMENTO!W61</f>
        <v>60.09</v>
      </c>
      <c r="I47" s="22">
        <f t="shared" si="0"/>
        <v>570.86</v>
      </c>
    </row>
    <row r="48" spans="1:9" ht="45" x14ac:dyDescent="0.25">
      <c r="A48" s="18" t="str">
        <f>[1]ORÇAMENTO!O62</f>
        <v>1.5.6.</v>
      </c>
      <c r="B48" s="18" t="str">
        <f>[1]ORÇAMENTO!P62</f>
        <v>SINAPI</v>
      </c>
      <c r="C48" s="18">
        <f>[1]ORÇAMENTO!Q62</f>
        <v>104329</v>
      </c>
      <c r="D48" s="19" t="str">
        <f>[1]ORÇAMENTO!R62</f>
        <v>CAIXA SIFONADA, COM GRELHA REDONDA, PVC, DN 150 X 150 X 50 MM, JUNTA SOLDÁVEL, FORNECIDA E INSTALADA EM RAMAL DE DESCARGA OU EM RAMAL DE ESGOTO SANITÁRIO. AF_08/2022</v>
      </c>
      <c r="E48" s="20" t="str">
        <f>[1]ORÇAMENTO!S62</f>
        <v>UN</v>
      </c>
      <c r="F48" s="20">
        <f>[1]ORÇAMENTO!T62</f>
        <v>1</v>
      </c>
      <c r="G48" s="21">
        <f>[1]ORÇAMENTO!U62</f>
        <v>86.03</v>
      </c>
      <c r="H48" s="22">
        <f>[1]ORÇAMENTO!W62</f>
        <v>107.54</v>
      </c>
      <c r="I48" s="22">
        <f t="shared" si="0"/>
        <v>107.54</v>
      </c>
    </row>
    <row r="49" spans="1:9" x14ac:dyDescent="0.25">
      <c r="A49" s="18" t="str">
        <f>[1]ORÇAMENTO!O63</f>
        <v>1.5.7.</v>
      </c>
      <c r="B49" s="18" t="str">
        <f>[1]ORÇAMENTO!P63</f>
        <v>FDE</v>
      </c>
      <c r="C49" s="18" t="str">
        <f>[1]ORÇAMENTO!Q63</f>
        <v>08.15.016</v>
      </c>
      <c r="D49" s="19" t="str">
        <f>[1]ORÇAMENTO!R63</f>
        <v>BB-01 BEBEDOURO COLETIVO</v>
      </c>
      <c r="E49" s="20" t="str">
        <f>[1]ORÇAMENTO!S63</f>
        <v>M</v>
      </c>
      <c r="F49" s="20">
        <f>[1]ORÇAMENTO!T63</f>
        <v>3</v>
      </c>
      <c r="G49" s="21">
        <f>[1]ORÇAMENTO!U63</f>
        <v>964.47</v>
      </c>
      <c r="H49" s="22">
        <f>[1]ORÇAMENTO!W63</f>
        <v>1205.5899999999999</v>
      </c>
      <c r="I49" s="22">
        <f t="shared" si="0"/>
        <v>3616.77</v>
      </c>
    </row>
    <row r="50" spans="1:9" ht="45" x14ac:dyDescent="0.25">
      <c r="A50" s="18" t="str">
        <f>[1]ORÇAMENTO!O64</f>
        <v>1.5.8.</v>
      </c>
      <c r="B50" s="18" t="str">
        <f>[1]ORÇAMENTO!P64</f>
        <v>SINAPI</v>
      </c>
      <c r="C50" s="18">
        <f>[1]ORÇAMENTO!Q64</f>
        <v>97907</v>
      </c>
      <c r="D50" s="19" t="str">
        <f>[1]ORÇAMENTO!R64</f>
        <v>CAIXA ENTERRADA HIDRÁULICA RETANGULAR, EM ALVENARIA COM BLOCOS DE CONCRETO, DIMENSÕES INTERNAS: 0,8X0,8X0,6 M PARA REDE DE ESGOTO. AF_12/2020</v>
      </c>
      <c r="E50" s="20" t="str">
        <f>[1]ORÇAMENTO!S64</f>
        <v>UN</v>
      </c>
      <c r="F50" s="20">
        <f>[1]ORÇAMENTO!T64</f>
        <v>1</v>
      </c>
      <c r="G50" s="21">
        <f>[1]ORÇAMENTO!U64</f>
        <v>698.56</v>
      </c>
      <c r="H50" s="22">
        <f>[1]ORÇAMENTO!W64</f>
        <v>873.2</v>
      </c>
      <c r="I50" s="22">
        <f t="shared" si="0"/>
        <v>873.2</v>
      </c>
    </row>
    <row r="51" spans="1:9" x14ac:dyDescent="0.25">
      <c r="A51" s="9" t="str">
        <f>[1]ORÇAMENTO!O65</f>
        <v>1.6.</v>
      </c>
      <c r="B51" s="10"/>
      <c r="C51" s="11"/>
      <c r="D51" s="12" t="str">
        <f>[1]ORÇAMENTO!R65</f>
        <v>PISOS E REVESTIMENTOS</v>
      </c>
      <c r="E51" s="13"/>
      <c r="F51" s="13"/>
      <c r="G51" s="14"/>
      <c r="H51" s="15" t="s">
        <v>9</v>
      </c>
      <c r="I51" s="16">
        <f>SUM(I52:I55)</f>
        <v>80928.01999999999</v>
      </c>
    </row>
    <row r="52" spans="1:9" x14ac:dyDescent="0.25">
      <c r="A52" s="18" t="str">
        <f>[1]ORÇAMENTO!O66</f>
        <v>1.6.1.</v>
      </c>
      <c r="B52" s="18" t="str">
        <f>[1]ORÇAMENTO!P66</f>
        <v>SIURB-E</v>
      </c>
      <c r="C52" s="18" t="str">
        <f>[1]ORÇAMENTO!Q66</f>
        <v>11080001</v>
      </c>
      <c r="D52" s="19" t="str">
        <f>[1]ORÇAMENTO!R66</f>
        <v>REPAROS EM TRINCAS E RACHADURAS</v>
      </c>
      <c r="E52" s="20" t="str">
        <f>[1]ORÇAMENTO!S66</f>
        <v>M</v>
      </c>
      <c r="F52" s="20">
        <f>[1]ORÇAMENTO!T66</f>
        <v>43</v>
      </c>
      <c r="G52" s="21">
        <f>[1]ORÇAMENTO!U66</f>
        <v>47.6</v>
      </c>
      <c r="H52" s="22">
        <f>[1]ORÇAMENTO!W66</f>
        <v>59.5</v>
      </c>
      <c r="I52" s="22">
        <f t="shared" si="0"/>
        <v>2558.5</v>
      </c>
    </row>
    <row r="53" spans="1:9" ht="75" x14ac:dyDescent="0.25">
      <c r="A53" s="23" t="str">
        <f>[1]ORÇAMENTO!O67</f>
        <v>1.6.2.</v>
      </c>
      <c r="B53" s="23" t="str">
        <f>[1]ORÇAMENTO!P67</f>
        <v>SINAPI</v>
      </c>
      <c r="C53" s="23">
        <f>[1]ORÇAMENTO!Q67</f>
        <v>104235</v>
      </c>
      <c r="D53" s="24" t="str">
        <f>[1]ORÇAMENTO!R67</f>
        <v>EMBOÇO OU MASSA ÚNICA EM ARGAMASSA INDUSTRIALIZADA, PREPARO MECÂNICA E APLICAÇÃO COM EQUIPAMENTO DE MISTURA E PROJEÇÃO DE 1,5 M3/H DE ARGAMASSA EM PANOS DE FACHADA SEM PRESENÇA DE VÃOS, ESPESSURA DE 25 MM, ACESSO POR ANDAIME. AF_08/2022</v>
      </c>
      <c r="E53" s="25" t="str">
        <f>[1]ORÇAMENTO!S67</f>
        <v>M2</v>
      </c>
      <c r="F53" s="25">
        <f>[1]ORÇAMENTO!T67</f>
        <v>416.94</v>
      </c>
      <c r="G53" s="26">
        <f>[1]ORÇAMENTO!U67</f>
        <v>78</v>
      </c>
      <c r="H53" s="27">
        <f>[1]ORÇAMENTO!W67</f>
        <v>97.5</v>
      </c>
      <c r="I53" s="27">
        <f t="shared" si="0"/>
        <v>40651.65</v>
      </c>
    </row>
    <row r="54" spans="1:9" ht="45" x14ac:dyDescent="0.25">
      <c r="A54" s="18" t="str">
        <f>[1]ORÇAMENTO!O68</f>
        <v>1.6.3.</v>
      </c>
      <c r="B54" s="18" t="str">
        <f>[1]ORÇAMENTO!P68</f>
        <v>SINAPI</v>
      </c>
      <c r="C54" s="18">
        <f>[1]ORÇAMENTO!Q68</f>
        <v>94995</v>
      </c>
      <c r="D54" s="19" t="str">
        <f>[1]ORÇAMENTO!R68</f>
        <v>EXECUÇÃO DE PASSEIO (CALÇADA) OU PISO DE CONCRETO COM CONCRETO MOLDADO IN LOCO, USINADO, ACABAMENTO CONVENCIONAL, ESPESSURA 8 CM, ARMADO. AF_08/2022</v>
      </c>
      <c r="E54" s="20" t="str">
        <f>[1]ORÇAMENTO!S68</f>
        <v>M2</v>
      </c>
      <c r="F54" s="20">
        <f>[1]ORÇAMENTO!T68</f>
        <v>256.33999999999997</v>
      </c>
      <c r="G54" s="21">
        <f>[1]ORÇAMENTO!U68</f>
        <v>82.51</v>
      </c>
      <c r="H54" s="22">
        <f>[1]ORÇAMENTO!W68</f>
        <v>103.14</v>
      </c>
      <c r="I54" s="22">
        <f t="shared" si="0"/>
        <v>26438.91</v>
      </c>
    </row>
    <row r="55" spans="1:9" ht="45" x14ac:dyDescent="0.25">
      <c r="A55" s="18" t="str">
        <f>[1]ORÇAMENTO!O69</f>
        <v>1.6.4.</v>
      </c>
      <c r="B55" s="18" t="str">
        <f>[1]ORÇAMENTO!P69</f>
        <v>SINAPI</v>
      </c>
      <c r="C55" s="18">
        <f>[1]ORÇAMENTO!Q69</f>
        <v>98681</v>
      </c>
      <c r="D55" s="19" t="str">
        <f>[1]ORÇAMENTO!R69</f>
        <v>PISO CIMENTADO, TRAÇO 1:3 (CIMENTO E AREIA), ACABAMENTO RÚSTICO, ESPESSURA 2,0 CM, PREPARO MECÂNICO DA ARGAMASSA. AF_09/2020</v>
      </c>
      <c r="E55" s="20" t="str">
        <f>[1]ORÇAMENTO!S69</f>
        <v>M2</v>
      </c>
      <c r="F55" s="20">
        <f>[1]ORÇAMENTO!T69</f>
        <v>256.33999999999997</v>
      </c>
      <c r="G55" s="21">
        <f>[1]ORÇAMENTO!U69</f>
        <v>35.200000000000003</v>
      </c>
      <c r="H55" s="22">
        <f>[1]ORÇAMENTO!W69</f>
        <v>44</v>
      </c>
      <c r="I55" s="22">
        <f t="shared" si="0"/>
        <v>11278.96</v>
      </c>
    </row>
    <row r="56" spans="1:9" x14ac:dyDescent="0.25">
      <c r="A56" s="9" t="str">
        <f>[1]ORÇAMENTO!O70</f>
        <v>1.7.</v>
      </c>
      <c r="B56" s="10"/>
      <c r="C56" s="11"/>
      <c r="D56" s="12" t="str">
        <f>[1]ORÇAMENTO!R70</f>
        <v>PINTURA</v>
      </c>
      <c r="E56" s="13"/>
      <c r="F56" s="13"/>
      <c r="G56" s="14"/>
      <c r="H56" s="15" t="s">
        <v>9</v>
      </c>
      <c r="I56" s="16">
        <f>SUM(I57:I64)</f>
        <v>165116.24000000002</v>
      </c>
    </row>
    <row r="57" spans="1:9" ht="30" x14ac:dyDescent="0.25">
      <c r="A57" s="18" t="str">
        <f>[1]ORÇAMENTO!O71</f>
        <v>1.7.1.</v>
      </c>
      <c r="B57" s="18" t="str">
        <f>[1]ORÇAMENTO!P71</f>
        <v>SINAPI</v>
      </c>
      <c r="C57" s="18">
        <f>[1]ORÇAMENTO!Q71</f>
        <v>88485</v>
      </c>
      <c r="D57" s="19" t="str">
        <f>[1]ORÇAMENTO!R71</f>
        <v>FUNDO SELADOR ACRÍLICO, APLICAÇÃO MANUAL EM PAREDE, UMA DEMÃO. AF_04/2023</v>
      </c>
      <c r="E57" s="20" t="str">
        <f>[1]ORÇAMENTO!S71</f>
        <v>M2</v>
      </c>
      <c r="F57" s="20">
        <f>[1]ORÇAMENTO!T71</f>
        <v>1042.33</v>
      </c>
      <c r="G57" s="21">
        <f>[1]ORÇAMENTO!U71</f>
        <v>5.14</v>
      </c>
      <c r="H57" s="22">
        <f>[1]ORÇAMENTO!W71</f>
        <v>6.43</v>
      </c>
      <c r="I57" s="22">
        <f t="shared" si="0"/>
        <v>6702.18</v>
      </c>
    </row>
    <row r="58" spans="1:9" ht="30" x14ac:dyDescent="0.25">
      <c r="A58" s="18" t="str">
        <f>[1]ORÇAMENTO!O72</f>
        <v>1.7.2.</v>
      </c>
      <c r="B58" s="18" t="str">
        <f>[1]ORÇAMENTO!P72</f>
        <v>SINAPI</v>
      </c>
      <c r="C58" s="18">
        <f>[1]ORÇAMENTO!Q72</f>
        <v>88489</v>
      </c>
      <c r="D58" s="19" t="str">
        <f>[1]ORÇAMENTO!R72</f>
        <v>PINTURA LÁTEX ACRÍLICA PREMIUM, APLICAÇÃO MANUAL EM PAREDES, DUAS DEMÃOS. AF_04/2023</v>
      </c>
      <c r="E58" s="20" t="str">
        <f>[1]ORÇAMENTO!S72</f>
        <v>M2</v>
      </c>
      <c r="F58" s="20">
        <f>[1]ORÇAMENTO!T72</f>
        <v>1042.33</v>
      </c>
      <c r="G58" s="21">
        <f>[1]ORÇAMENTO!U72</f>
        <v>14.98</v>
      </c>
      <c r="H58" s="22">
        <f>[1]ORÇAMENTO!W72</f>
        <v>18.73</v>
      </c>
      <c r="I58" s="22">
        <f t="shared" si="0"/>
        <v>19522.84</v>
      </c>
    </row>
    <row r="59" spans="1:9" ht="45" x14ac:dyDescent="0.25">
      <c r="A59" s="18" t="str">
        <f>[1]ORÇAMENTO!O73</f>
        <v>1.7.3.</v>
      </c>
      <c r="B59" s="18" t="str">
        <f>[1]ORÇAMENTO!P73</f>
        <v>SINAPI</v>
      </c>
      <c r="C59" s="18">
        <f>[1]ORÇAMENTO!Q73</f>
        <v>100719</v>
      </c>
      <c r="D59" s="19" t="str">
        <f>[1]ORÇAMENTO!R73</f>
        <v>PINTURA COM TINTA ALQUÍDICA DE FUNDO (TIPO ZARCÃO) PULVERIZADA SOBRE PERFIL METÁLICO EXECUTADO EM FÁBRICA (POR DEMÃO). AF_01/2020_PE</v>
      </c>
      <c r="E59" s="20" t="str">
        <f>[1]ORÇAMENTO!S73</f>
        <v>M2</v>
      </c>
      <c r="F59" s="20">
        <f>[1]ORÇAMENTO!T73</f>
        <v>1138.3699999999999</v>
      </c>
      <c r="G59" s="21">
        <f>[1]ORÇAMENTO!U73</f>
        <v>13.08</v>
      </c>
      <c r="H59" s="22">
        <f>[1]ORÇAMENTO!W73</f>
        <v>16.350000000000001</v>
      </c>
      <c r="I59" s="22">
        <f t="shared" si="0"/>
        <v>18612.349999999999</v>
      </c>
    </row>
    <row r="60" spans="1:9" ht="60" x14ac:dyDescent="0.25">
      <c r="A60" s="23" t="str">
        <f>[1]ORÇAMENTO!O74</f>
        <v>1.7.4.</v>
      </c>
      <c r="B60" s="23" t="str">
        <f>[1]ORÇAMENTO!P74</f>
        <v>SINAPI</v>
      </c>
      <c r="C60" s="23">
        <f>[1]ORÇAMENTO!Q74</f>
        <v>100725</v>
      </c>
      <c r="D60" s="24" t="str">
        <f>[1]ORÇAMENTO!R74</f>
        <v>PINTURA COM TINTA ALQUÍDICA DE FUNDO E ACABAMENTO (ESMALTE SINTÉTICO GRAFITE) PULVERIZADA SOBRE SUPERFÍCIES METÁLICAS (EXCETO PERFIL) EXECUTADO EM OBRA (POR DEMÃO). AF_01/2020_PE</v>
      </c>
      <c r="E60" s="25" t="str">
        <f>[1]ORÇAMENTO!S74</f>
        <v>M2</v>
      </c>
      <c r="F60" s="25">
        <f>[1]ORÇAMENTO!T74</f>
        <v>2276.7399999999998</v>
      </c>
      <c r="G60" s="26">
        <f>[1]ORÇAMENTO!U74</f>
        <v>31.36</v>
      </c>
      <c r="H60" s="27">
        <f>[1]ORÇAMENTO!W74</f>
        <v>39.200000000000003</v>
      </c>
      <c r="I60" s="27">
        <f>ROUND(H60*F60,2)-0.01</f>
        <v>89248.200000000012</v>
      </c>
    </row>
    <row r="61" spans="1:9" ht="30" x14ac:dyDescent="0.25">
      <c r="A61" s="18" t="str">
        <f>[1]ORÇAMENTO!O75</f>
        <v>1.7.5.</v>
      </c>
      <c r="B61" s="18" t="str">
        <f>[1]ORÇAMENTO!P75</f>
        <v>SINAPI</v>
      </c>
      <c r="C61" s="18">
        <f>[1]ORÇAMENTO!Q75</f>
        <v>102505</v>
      </c>
      <c r="D61" s="19" t="str">
        <f>[1]ORÇAMENTO!R75</f>
        <v>PINTURA DE DEMARCAÇÃO DE QUADRA POLIESPORTIVA COM BORRACHA CLORADA, E = 5 CM, APLICAÇÃO MANUAL. AF_05/2021</v>
      </c>
      <c r="E61" s="20" t="str">
        <f>[1]ORÇAMENTO!S75</f>
        <v>M</v>
      </c>
      <c r="F61" s="20">
        <f>[1]ORÇAMENTO!T75</f>
        <v>120</v>
      </c>
      <c r="G61" s="21">
        <f>[1]ORÇAMENTO!U75</f>
        <v>13.3</v>
      </c>
      <c r="H61" s="22">
        <f>[1]ORÇAMENTO!W75</f>
        <v>16.63</v>
      </c>
      <c r="I61" s="22">
        <f t="shared" si="0"/>
        <v>1995.6</v>
      </c>
    </row>
    <row r="62" spans="1:9" ht="30" x14ac:dyDescent="0.25">
      <c r="A62" s="18" t="str">
        <f>[1]ORÇAMENTO!O76</f>
        <v>1.7.6.</v>
      </c>
      <c r="B62" s="18" t="str">
        <f>[1]ORÇAMENTO!P76</f>
        <v>SINAPI</v>
      </c>
      <c r="C62" s="18">
        <f>[1]ORÇAMENTO!Q76</f>
        <v>88495</v>
      </c>
      <c r="D62" s="19" t="str">
        <f>[1]ORÇAMENTO!R76</f>
        <v>EMASSAMENTO COM MASSA LÁTEX, APLICAÇÃO EM PAREDE, UMA DEMÃO, LIXAMENTO MANUAL. AF_04/2023</v>
      </c>
      <c r="E62" s="20" t="str">
        <f>[1]ORÇAMENTO!S76</f>
        <v>M2</v>
      </c>
      <c r="F62" s="20">
        <f>[1]ORÇAMENTO!T76</f>
        <v>475.33</v>
      </c>
      <c r="G62" s="21">
        <f>[1]ORÇAMENTO!U76</f>
        <v>14.34</v>
      </c>
      <c r="H62" s="22">
        <f>[1]ORÇAMENTO!W76</f>
        <v>17.93</v>
      </c>
      <c r="I62" s="22">
        <f t="shared" si="0"/>
        <v>8522.67</v>
      </c>
    </row>
    <row r="63" spans="1:9" ht="30" x14ac:dyDescent="0.25">
      <c r="A63" s="18" t="str">
        <f>[1]ORÇAMENTO!O77</f>
        <v>1.7.7.</v>
      </c>
      <c r="B63" s="18" t="str">
        <f>[1]ORÇAMENTO!P77</f>
        <v>SINAPI</v>
      </c>
      <c r="C63" s="18">
        <f>[1]ORÇAMENTO!Q77</f>
        <v>102488</v>
      </c>
      <c r="D63" s="19" t="str">
        <f>[1]ORÇAMENTO!R77</f>
        <v>PREPARO DO PISO CIMENTADO PARA PINTURA - LIXAMENTO E LIMPEZA. AF_05/2021</v>
      </c>
      <c r="E63" s="20" t="str">
        <f>[1]ORÇAMENTO!S77</f>
        <v>M2</v>
      </c>
      <c r="F63" s="20">
        <f>[1]ORÇAMENTO!T77</f>
        <v>567</v>
      </c>
      <c r="G63" s="21">
        <f>[1]ORÇAMENTO!U77</f>
        <v>4.54</v>
      </c>
      <c r="H63" s="22">
        <f>[1]ORÇAMENTO!W77</f>
        <v>5.68</v>
      </c>
      <c r="I63" s="22">
        <f t="shared" si="0"/>
        <v>3220.56</v>
      </c>
    </row>
    <row r="64" spans="1:9" ht="30" x14ac:dyDescent="0.25">
      <c r="A64" s="18" t="str">
        <f>[1]ORÇAMENTO!O78</f>
        <v>1.7.8.</v>
      </c>
      <c r="B64" s="18" t="str">
        <f>[1]ORÇAMENTO!P78</f>
        <v>SINAPI</v>
      </c>
      <c r="C64" s="18">
        <f>[1]ORÇAMENTO!Q78</f>
        <v>100717</v>
      </c>
      <c r="D64" s="19" t="str">
        <f>[1]ORÇAMENTO!R78</f>
        <v>LIXAMENTO MANUAL EM SUPERFÍCIES METÁLICAS EM OBRA. AF_01/2020</v>
      </c>
      <c r="E64" s="20" t="str">
        <f>[1]ORÇAMENTO!S78</f>
        <v>M2</v>
      </c>
      <c r="F64" s="20">
        <f>[1]ORÇAMENTO!T78</f>
        <v>1138.3699999999999</v>
      </c>
      <c r="G64" s="21">
        <f>[1]ORÇAMENTO!U78</f>
        <v>12.15</v>
      </c>
      <c r="H64" s="22">
        <f>[1]ORÇAMENTO!W78</f>
        <v>15.19</v>
      </c>
      <c r="I64" s="22">
        <f t="shared" si="0"/>
        <v>17291.84</v>
      </c>
    </row>
    <row r="65" spans="1:9" x14ac:dyDescent="0.25">
      <c r="A65" s="9" t="str">
        <f>[1]ORÇAMENTO!O79</f>
        <v>1.8.</v>
      </c>
      <c r="B65" s="10"/>
      <c r="C65" s="11"/>
      <c r="D65" s="12" t="str">
        <f>[1]ORÇAMENTO!R79</f>
        <v>SERV.COMPLEMENTARES</v>
      </c>
      <c r="E65" s="13"/>
      <c r="F65" s="13"/>
      <c r="G65" s="14"/>
      <c r="H65" s="15" t="s">
        <v>9</v>
      </c>
      <c r="I65" s="16">
        <f>SUM(I66:I73)</f>
        <v>158999.28</v>
      </c>
    </row>
    <row r="66" spans="1:9" ht="75" x14ac:dyDescent="0.25">
      <c r="A66" s="23" t="str">
        <f>[1]ORÇAMENTO!O80</f>
        <v>1.8.1.</v>
      </c>
      <c r="B66" s="23" t="str">
        <f>[1]ORÇAMENTO!P80</f>
        <v>SINAPI</v>
      </c>
      <c r="C66" s="23">
        <f>[1]ORÇAMENTO!Q80</f>
        <v>102364</v>
      </c>
      <c r="D66" s="24" t="str">
        <f>[1]ORÇAMENTO!R80</f>
        <v>ALAMBRADO PARA QUADRA POLIESPORTIVA, ESTRUTURADO POR TUBOS DE ACO GALVANIZADO, (MONTANTES COM DIAMETRO 2", TRAVESSAS E ESCORAS COM DIÂMETRO 1 ¼"), COM TELA DE ARAME GALVANIZADO, FIO 10 BWG E MALHA QUADRADA 5X5CM (EXCETO MURETA). AF_03/2021</v>
      </c>
      <c r="E66" s="25" t="str">
        <f>[1]ORÇAMENTO!S80</f>
        <v>M2</v>
      </c>
      <c r="F66" s="25">
        <f>[1]ORÇAMENTO!T80</f>
        <v>427.5</v>
      </c>
      <c r="G66" s="26">
        <f>[1]ORÇAMENTO!U80</f>
        <v>210.7</v>
      </c>
      <c r="H66" s="27">
        <f>[1]ORÇAMENTO!W80</f>
        <v>263.38</v>
      </c>
      <c r="I66" s="27">
        <f t="shared" si="0"/>
        <v>112594.95</v>
      </c>
    </row>
    <row r="67" spans="1:9" x14ac:dyDescent="0.25">
      <c r="A67" s="18" t="str">
        <f>[1]ORÇAMENTO!O81</f>
        <v>1.8.2.</v>
      </c>
      <c r="B67" s="18" t="str">
        <f>[1]ORÇAMENTO!P81</f>
        <v>SIURB-E</v>
      </c>
      <c r="C67" s="18">
        <f>[1]ORÇAMENTO!Q81</f>
        <v>17001076</v>
      </c>
      <c r="D67" s="19" t="str">
        <f>[1]ORÇAMENTO!R81</f>
        <v>FV.08 - MURETA DE BLOCOS DE CONCRETO</v>
      </c>
      <c r="E67" s="20" t="str">
        <f>[1]ORÇAMENTO!S81</f>
        <v>M</v>
      </c>
      <c r="F67" s="20">
        <f>[1]ORÇAMENTO!T81</f>
        <v>17.899999999999999</v>
      </c>
      <c r="G67" s="21">
        <f>[1]ORÇAMENTO!U81</f>
        <v>465.28</v>
      </c>
      <c r="H67" s="22">
        <f>[1]ORÇAMENTO!W81</f>
        <v>581.6</v>
      </c>
      <c r="I67" s="22">
        <f t="shared" si="0"/>
        <v>10410.64</v>
      </c>
    </row>
    <row r="68" spans="1:9" ht="30" x14ac:dyDescent="0.25">
      <c r="A68" s="18" t="str">
        <f>[1]ORÇAMENTO!O82</f>
        <v>1.8.3.</v>
      </c>
      <c r="B68" s="18" t="str">
        <f>[1]ORÇAMENTO!P82</f>
        <v>SIURB-E</v>
      </c>
      <c r="C68" s="18" t="str">
        <f>[1]ORÇAMENTO!Q82</f>
        <v>17003061</v>
      </c>
      <c r="D68" s="19" t="str">
        <f>[1]ORÇAMENTO!R82</f>
        <v>QD.04 - TRAVE PARA FUTEBOL DE SALÃO, INCLUSIVE PINTURA E REDE</v>
      </c>
      <c r="E68" s="20" t="str">
        <f>[1]ORÇAMENTO!S82</f>
        <v>UN</v>
      </c>
      <c r="F68" s="20">
        <f>[1]ORÇAMENTO!T82</f>
        <v>2</v>
      </c>
      <c r="G68" s="21">
        <f>[1]ORÇAMENTO!U82</f>
        <v>3474.62</v>
      </c>
      <c r="H68" s="22">
        <f>[1]ORÇAMENTO!W82</f>
        <v>4343.28</v>
      </c>
      <c r="I68" s="22">
        <f t="shared" ref="I68:I74" si="1">ROUND(H68*F68,2)</f>
        <v>8686.56</v>
      </c>
    </row>
    <row r="69" spans="1:9" ht="30" x14ac:dyDescent="0.25">
      <c r="A69" s="18" t="str">
        <f>[1]ORÇAMENTO!O83</f>
        <v>1.8.4.</v>
      </c>
      <c r="B69" s="18" t="str">
        <f>[1]ORÇAMENTO!P83</f>
        <v>SIURB-E</v>
      </c>
      <c r="C69" s="18" t="str">
        <f>[1]ORÇAMENTO!Q83</f>
        <v>17003063</v>
      </c>
      <c r="D69" s="19" t="str">
        <f>[1]ORÇAMENTO!R83</f>
        <v>TABELA PARA BASQUETE, ENGLOBANDO DESDE FUNDAÇÃO ATÉ A CESTA DE NYLON</v>
      </c>
      <c r="E69" s="20" t="str">
        <f>[1]ORÇAMENTO!S83</f>
        <v>UN</v>
      </c>
      <c r="F69" s="20">
        <f>[1]ORÇAMENTO!T83</f>
        <v>2</v>
      </c>
      <c r="G69" s="21">
        <f>[1]ORÇAMENTO!U83</f>
        <v>6951.58</v>
      </c>
      <c r="H69" s="22">
        <f>[1]ORÇAMENTO!W83</f>
        <v>8689.48</v>
      </c>
      <c r="I69" s="22">
        <f t="shared" si="1"/>
        <v>17378.96</v>
      </c>
    </row>
    <row r="70" spans="1:9" x14ac:dyDescent="0.25">
      <c r="A70" s="18" t="str">
        <f>[1]ORÇAMENTO!O84</f>
        <v>1.8.5.</v>
      </c>
      <c r="B70" s="18" t="str">
        <f>[1]ORÇAMENTO!P84</f>
        <v>SIURB-E</v>
      </c>
      <c r="C70" s="18" t="str">
        <f>[1]ORÇAMENTO!Q84</f>
        <v>18012006</v>
      </c>
      <c r="D70" s="19" t="str">
        <f>[1]ORÇAMENTO!R84</f>
        <v>IC.06 - BANCO EM CONCRETO APARENTE, TIPO PMSP</v>
      </c>
      <c r="E70" s="20" t="str">
        <f>[1]ORÇAMENTO!S84</f>
        <v>M</v>
      </c>
      <c r="F70" s="20">
        <f>[1]ORÇAMENTO!T84</f>
        <v>6</v>
      </c>
      <c r="G70" s="21">
        <f>[1]ORÇAMENTO!U84</f>
        <v>335.96</v>
      </c>
      <c r="H70" s="22">
        <f>[1]ORÇAMENTO!W84</f>
        <v>419.95</v>
      </c>
      <c r="I70" s="22">
        <f t="shared" si="1"/>
        <v>2519.6999999999998</v>
      </c>
    </row>
    <row r="71" spans="1:9" x14ac:dyDescent="0.25">
      <c r="A71" s="18" t="str">
        <f>[1]ORÇAMENTO!O85</f>
        <v>1.8.6.</v>
      </c>
      <c r="B71" s="18" t="str">
        <f>[1]ORÇAMENTO!P85</f>
        <v>SINAPI</v>
      </c>
      <c r="C71" s="18">
        <f>[1]ORÇAMENTO!Q85</f>
        <v>98520</v>
      </c>
      <c r="D71" s="19" t="str">
        <f>[1]ORÇAMENTO!R85</f>
        <v>APLICAÇÃO DE ADUBO EM SOLO. AF_07/2024</v>
      </c>
      <c r="E71" s="20" t="str">
        <f>[1]ORÇAMENTO!S85</f>
        <v>M2</v>
      </c>
      <c r="F71" s="20">
        <f>[1]ORÇAMENTO!T85</f>
        <v>171.93</v>
      </c>
      <c r="G71" s="21">
        <f>[1]ORÇAMENTO!U85</f>
        <v>6.87</v>
      </c>
      <c r="H71" s="22">
        <f>[1]ORÇAMENTO!W85</f>
        <v>8.59</v>
      </c>
      <c r="I71" s="22">
        <f t="shared" si="1"/>
        <v>1476.88</v>
      </c>
    </row>
    <row r="72" spans="1:9" x14ac:dyDescent="0.25">
      <c r="A72" s="18" t="str">
        <f>[1]ORÇAMENTO!O86</f>
        <v>1.8.7.</v>
      </c>
      <c r="B72" s="18" t="str">
        <f>[1]ORÇAMENTO!P86</f>
        <v>SINAPI</v>
      </c>
      <c r="C72" s="18">
        <f>[1]ORÇAMENTO!Q86</f>
        <v>105521</v>
      </c>
      <c r="D72" s="19" t="str">
        <f>[1]ORÇAMENTO!R86</f>
        <v>ESPALHAMENTO DE TERRA VEGETAL PARA O PLANTIO. AF_07/2024</v>
      </c>
      <c r="E72" s="20" t="str">
        <f>[1]ORÇAMENTO!S86</f>
        <v>M2</v>
      </c>
      <c r="F72" s="20">
        <f>[1]ORÇAMENTO!T86</f>
        <v>171.93</v>
      </c>
      <c r="G72" s="21">
        <f>[1]ORÇAMENTO!U86</f>
        <v>4.7300000000000004</v>
      </c>
      <c r="H72" s="22">
        <f>[1]ORÇAMENTO!W86</f>
        <v>5.91</v>
      </c>
      <c r="I72" s="22">
        <f t="shared" si="1"/>
        <v>1016.11</v>
      </c>
    </row>
    <row r="73" spans="1:9" ht="30" x14ac:dyDescent="0.25">
      <c r="A73" s="18" t="str">
        <f>[1]ORÇAMENTO!O87</f>
        <v>1.8.8.</v>
      </c>
      <c r="B73" s="18" t="str">
        <f>[1]ORÇAMENTO!P87</f>
        <v>SINAPI</v>
      </c>
      <c r="C73" s="18">
        <f>[1]ORÇAMENTO!Q87</f>
        <v>103946</v>
      </c>
      <c r="D73" s="19" t="str">
        <f>[1]ORÇAMENTO!R87</f>
        <v>PLANTIO DE GRAMA ESMERALDA OU SÃO CARLOS OU CURITIBANA, EM PLACAS. AF_07/2024</v>
      </c>
      <c r="E73" s="20" t="str">
        <f>[1]ORÇAMENTO!S87</f>
        <v>M2</v>
      </c>
      <c r="F73" s="20">
        <f>[1]ORÇAMENTO!T87</f>
        <v>171.93</v>
      </c>
      <c r="G73" s="21">
        <f>[1]ORÇAMENTO!U87</f>
        <v>22.87</v>
      </c>
      <c r="H73" s="22">
        <f>[1]ORÇAMENTO!W87</f>
        <v>28.59</v>
      </c>
      <c r="I73" s="22">
        <f t="shared" si="1"/>
        <v>4915.4799999999996</v>
      </c>
    </row>
    <row r="74" spans="1:9" x14ac:dyDescent="0.25">
      <c r="A74" s="28"/>
      <c r="B74" s="28"/>
      <c r="C74" s="28"/>
      <c r="D74" s="29"/>
      <c r="E74" s="30"/>
      <c r="F74" s="31"/>
      <c r="G74" s="32"/>
      <c r="H74" s="33" t="s">
        <v>10</v>
      </c>
      <c r="I74" s="32">
        <f>I65+I56+I51+I42+I27+I21+I3+I16</f>
        <v>589844.25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2025-10-17T16:27:27Z</dcterms:created>
  <dcterms:modified xsi:type="dcterms:W3CDTF">2025-10-17T16:28:17Z</dcterms:modified>
</cp:coreProperties>
</file>