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EDITAIS EM ELABORAÇÃO\CE XX-25 QUIOSQUE-CORETO - PRAÇA DELCIDIO JOSÉ DE SOUZA 21077 2024\SITE\"/>
    </mc:Choice>
  </mc:AlternateContent>
  <xr:revisionPtr revIDLastSave="0" documentId="8_{5D63E2AF-3A4D-468C-93AF-D383BC0DF127}" xr6:coauthVersionLast="47" xr6:coauthVersionMax="47" xr10:uidLastSave="{00000000-0000-0000-0000-000000000000}"/>
  <bookViews>
    <workbookView xWindow="20370" yWindow="480" windowWidth="29040" windowHeight="15840" xr2:uid="{374E8620-0AB6-42C3-960E-B66EA51B6828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F39" i="1"/>
  <c r="E39" i="1"/>
  <c r="D39" i="1"/>
  <c r="C39" i="1"/>
  <c r="F38" i="1"/>
  <c r="E38" i="1"/>
  <c r="D38" i="1"/>
  <c r="C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D34" i="1"/>
  <c r="D32" i="1"/>
  <c r="C32" i="1"/>
  <c r="D31" i="1"/>
  <c r="C31" i="1"/>
  <c r="D30" i="1"/>
  <c r="C30" i="1"/>
  <c r="F29" i="1"/>
  <c r="H33" i="1" s="1"/>
  <c r="D29" i="1"/>
  <c r="C29" i="1"/>
  <c r="D28" i="1"/>
  <c r="D27" i="1"/>
  <c r="C27" i="1"/>
  <c r="D26" i="1"/>
  <c r="C26" i="1"/>
  <c r="F26" i="1" s="1"/>
  <c r="F25" i="1"/>
  <c r="D25" i="1"/>
  <c r="C25" i="1"/>
  <c r="F24" i="1"/>
  <c r="D24" i="1"/>
  <c r="C24" i="1"/>
  <c r="D23" i="1"/>
  <c r="C23" i="1"/>
  <c r="F23" i="1" s="1"/>
  <c r="F22" i="1"/>
  <c r="D22" i="1"/>
  <c r="C22" i="1"/>
  <c r="D21" i="1"/>
  <c r="C21" i="1"/>
  <c r="D20" i="1"/>
  <c r="F19" i="1"/>
  <c r="D19" i="1"/>
  <c r="C19" i="1"/>
  <c r="F18" i="1"/>
  <c r="D18" i="1"/>
  <c r="C18" i="1"/>
  <c r="F17" i="1"/>
  <c r="D17" i="1"/>
  <c r="C17" i="1"/>
  <c r="F16" i="1"/>
  <c r="D16" i="1"/>
  <c r="C16" i="1"/>
  <c r="D15" i="1"/>
  <c r="F13" i="1"/>
  <c r="D13" i="1"/>
  <c r="C13" i="1"/>
  <c r="F12" i="1"/>
  <c r="D12" i="1"/>
  <c r="C12" i="1"/>
  <c r="F11" i="1"/>
  <c r="E11" i="1"/>
  <c r="D11" i="1"/>
  <c r="C11" i="1"/>
  <c r="F10" i="1"/>
  <c r="E10" i="1"/>
  <c r="D10" i="1"/>
  <c r="C10" i="1"/>
  <c r="H14" i="1"/>
  <c r="F9" i="1"/>
  <c r="D9" i="1"/>
  <c r="C9" i="1"/>
  <c r="B9" i="1"/>
  <c r="D8" i="1"/>
  <c r="I7" i="1"/>
  <c r="E6" i="1"/>
  <c r="D6" i="1"/>
  <c r="C6" i="1"/>
  <c r="I5" i="1"/>
  <c r="F5" i="1"/>
  <c r="E5" i="1"/>
  <c r="D5" i="1"/>
  <c r="C5" i="1"/>
  <c r="I4" i="1"/>
  <c r="F4" i="1"/>
  <c r="E4" i="1"/>
  <c r="D4" i="1"/>
  <c r="C4" i="1"/>
  <c r="I3" i="1"/>
  <c r="E3" i="1"/>
  <c r="D3" i="1"/>
  <c r="C3" i="1"/>
  <c r="I2" i="1"/>
  <c r="D2" i="1"/>
  <c r="I1" i="1"/>
  <c r="H7" i="1" l="1"/>
  <c r="H28" i="1"/>
  <c r="H40" i="1"/>
</calcChain>
</file>

<file path=xl/sharedStrings.xml><?xml version="1.0" encoding="utf-8"?>
<sst xmlns="http://schemas.openxmlformats.org/spreadsheetml/2006/main" count="55" uniqueCount="16">
  <si>
    <t>Referência</t>
  </si>
  <si>
    <t>Item</t>
  </si>
  <si>
    <t>Descrição</t>
  </si>
  <si>
    <t>Unid</t>
  </si>
  <si>
    <t>Quantidade</t>
  </si>
  <si>
    <t>Preço Unit</t>
  </si>
  <si>
    <t>Total</t>
  </si>
  <si>
    <t>EDIF</t>
  </si>
  <si>
    <t xml:space="preserve">SUB TOTAL </t>
  </si>
  <si>
    <t>M</t>
  </si>
  <si>
    <t>CDHU</t>
  </si>
  <si>
    <t>KG</t>
  </si>
  <si>
    <t>M2</t>
  </si>
  <si>
    <t>SINAPI</t>
  </si>
  <si>
    <t>UNID</t>
  </si>
  <si>
    <t>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</si>
</sst>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\.00\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2" fontId="2" fillId="0" borderId="4" xfId="0" applyNumberFormat="1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left" vertical="center" wrapText="1"/>
    </xf>
    <xf numFmtId="2" fontId="0" fillId="0" borderId="9" xfId="0" applyNumberFormat="1" applyBorder="1" applyAlignment="1">
      <alignment horizontal="center" vertical="center" wrapText="1"/>
    </xf>
    <xf numFmtId="43" fontId="1" fillId="0" borderId="9" xfId="1" applyBorder="1" applyAlignment="1">
      <alignment horizontal="center" vertical="center" wrapText="1"/>
    </xf>
    <xf numFmtId="43" fontId="1" fillId="0" borderId="10" xfId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43" fontId="2" fillId="0" borderId="10" xfId="1" applyFont="1" applyBorder="1" applyAlignment="1">
      <alignment horizontal="center" vertical="center" wrapText="1"/>
    </xf>
    <xf numFmtId="2" fontId="0" fillId="0" borderId="6" xfId="0" applyNumberFormat="1" applyBorder="1" applyAlignment="1">
      <alignment vertical="center" wrapText="1"/>
    </xf>
    <xf numFmtId="0" fontId="0" fillId="2" borderId="8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vertical="center" wrapText="1"/>
    </xf>
    <xf numFmtId="2" fontId="0" fillId="2" borderId="9" xfId="0" applyNumberFormat="1" applyFill="1" applyBorder="1" applyAlignment="1">
      <alignment horizontal="center" vertical="center" wrapText="1"/>
    </xf>
    <xf numFmtId="43" fontId="1" fillId="2" borderId="9" xfId="1" applyFill="1" applyBorder="1" applyAlignment="1">
      <alignment horizontal="center" vertical="center" wrapText="1"/>
    </xf>
    <xf numFmtId="43" fontId="1" fillId="2" borderId="10" xfId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center" vertical="top" wrapText="1"/>
    </xf>
    <xf numFmtId="43" fontId="1" fillId="0" borderId="9" xfId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top" wrapText="1"/>
    </xf>
    <xf numFmtId="2" fontId="0" fillId="0" borderId="6" xfId="0" applyNumberFormat="1" applyBorder="1" applyAlignment="1">
      <alignment horizontal="left" vertical="top" wrapText="1"/>
    </xf>
    <xf numFmtId="0" fontId="0" fillId="0" borderId="11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left" vertical="center" wrapText="1"/>
    </xf>
    <xf numFmtId="2" fontId="0" fillId="0" borderId="12" xfId="0" applyNumberForma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right" vertical="center" wrapText="1"/>
    </xf>
    <xf numFmtId="4" fontId="2" fillId="0" borderId="14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H:\Meu%20Drive\Compras%201\Compras%202\Compras%203\Compras%204\Compras%205\EDITAIS%20EM%20ELABORA&#199;&#195;O\CE%20XX-25%20QUIOSQUE-CORETO%20-%20PRA&#199;A%20DELCIDIO%20JOS&#201;%20DE%20SOUZA%2021077%202024\21077-2024-CONSTRU&#199;&#195;O%20DE%20QUIOSQUE%20E%20SUBST.%20DE%20ACADEMIA%20AO%20AR%20LIVRE%2027052025.xlsx" TargetMode="External"/><Relationship Id="rId2" Type="http://schemas.microsoft.com/office/2019/04/relationships/externalLinkLongPath" Target="/Meu%20Drive/Compras%201/Compras%202/Compras%203/Compras%204/Compras%205/EDITAIS%20EM%20ELABORA&#199;&#195;O/CE%20XX-25%20QUIOSQUE-CORETO%20-%20PRA&#199;A%20DELCIDIO%20JOS&#201;%20DE%20SOUZA%2021077%202024/21077-2024-CONSTRU&#199;&#195;O%20DE%20QUIOSQUE%20E%20SUBST.%20DE%20ACADEMIA%20AO%20AR%20LIVRE%2027052025.xlsx?44EFE168" TargetMode="External"/><Relationship Id="rId1" Type="http://schemas.openxmlformats.org/officeDocument/2006/relationships/externalLinkPath" Target="file:///\\44EFE168\21077-2024-CONSTRU&#199;&#195;O%20DE%20QUIOSQUE%20E%20SUBST.%20DE%20ACADEMIA%20AO%20AR%20LIVRE%202705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ORÇ"/>
      <sheetName val="Planilha"/>
      <sheetName val="Cronograma"/>
      <sheetName val="QUANTITATIVOS"/>
    </sheetNames>
    <sheetDataSet>
      <sheetData sheetId="0">
        <row r="11">
          <cell r="E11" t="str">
            <v>1 - SERVICOS PRELIMINARES</v>
          </cell>
        </row>
        <row r="12">
          <cell r="D12" t="str">
            <v>17-030-002</v>
          </cell>
          <cell r="E12" t="str">
            <v>PLACA DE OBRA EM CHAPA DE AÇO GALVANIZADO</v>
          </cell>
          <cell r="J12" t="str">
            <v>M2</v>
          </cell>
        </row>
        <row r="14">
          <cell r="D14">
            <v>1001001</v>
          </cell>
          <cell r="E14" t="str">
            <v>LIMPEZA MECANIZADA GERAL, INCLUSIVE REMOÇÃO DA COBERTURA VEGETAL - TRONCOS COM DIÂMETRO ATÉ 10CM - SEM TRANSPORTE</v>
          </cell>
          <cell r="J14" t="str">
            <v>M2</v>
          </cell>
          <cell r="K14">
            <v>464.62</v>
          </cell>
        </row>
        <row r="16">
          <cell r="D16">
            <v>2050003</v>
          </cell>
          <cell r="E16" t="str">
            <v>DEMOLIÇÃO MANUAL DE CONCRETO SIMPLES</v>
          </cell>
          <cell r="J16" t="str">
            <v>M3</v>
          </cell>
          <cell r="K16">
            <v>20.350000000000001</v>
          </cell>
          <cell r="L16">
            <v>265.14999999999998</v>
          </cell>
          <cell r="M16">
            <v>5395.8</v>
          </cell>
          <cell r="N16">
            <v>2050003</v>
          </cell>
          <cell r="O16" t="e">
            <v>#N/A</v>
          </cell>
        </row>
        <row r="17">
          <cell r="D17" t="str">
            <v>-</v>
          </cell>
          <cell r="E17" t="str">
            <v>vide plan. Quant.</v>
          </cell>
          <cell r="M17">
            <v>0</v>
          </cell>
        </row>
        <row r="18">
          <cell r="D18">
            <v>1004001</v>
          </cell>
          <cell r="E18" t="str">
            <v>ESCAVAÇÃO MANUAL, PROFUNDIDADE IGUAL OU INFERIOR A 1,50M</v>
          </cell>
          <cell r="J18" t="str">
            <v>M3</v>
          </cell>
          <cell r="K18">
            <v>3.08</v>
          </cell>
          <cell r="L18">
            <v>76.89</v>
          </cell>
          <cell r="M18">
            <v>236.82</v>
          </cell>
        </row>
        <row r="19">
          <cell r="E19" t="str">
            <v>vide plan. Quant.</v>
          </cell>
          <cell r="M19">
            <v>0</v>
          </cell>
        </row>
        <row r="20">
          <cell r="E20" t="str">
            <v xml:space="preserve">2- INFRAESTRUTURA </v>
          </cell>
          <cell r="M20">
            <v>0</v>
          </cell>
        </row>
        <row r="21">
          <cell r="C21" t="str">
            <v>EDIF</v>
          </cell>
          <cell r="D21">
            <v>2001001</v>
          </cell>
          <cell r="E21" t="str">
            <v>BROCA DE CONCRETO - DIÂMETRO DE 20CM</v>
          </cell>
          <cell r="J21" t="str">
            <v>M</v>
          </cell>
          <cell r="K21">
            <v>18</v>
          </cell>
          <cell r="L21">
            <v>60.77</v>
          </cell>
          <cell r="M21">
            <v>1093.8599999999999</v>
          </cell>
        </row>
        <row r="22">
          <cell r="E22" t="str">
            <v>vide plan. Quant.</v>
          </cell>
          <cell r="M22">
            <v>0</v>
          </cell>
        </row>
        <row r="23">
          <cell r="D23">
            <v>17002042</v>
          </cell>
          <cell r="E23" t="str">
            <v>NC.27 - PASSEIO DE CONCRETO, FCK=25MPA, INCL. PREPARO DA CX E LASTRO DE BRITA</v>
          </cell>
          <cell r="J23" t="str">
            <v>M3</v>
          </cell>
          <cell r="K23">
            <v>20.350000000000001</v>
          </cell>
          <cell r="L23">
            <v>849.14</v>
          </cell>
          <cell r="M23">
            <v>17280</v>
          </cell>
        </row>
        <row r="24">
          <cell r="M24">
            <v>0</v>
          </cell>
        </row>
        <row r="25">
          <cell r="D25">
            <v>2005010</v>
          </cell>
          <cell r="E25" t="str">
            <v>CONCRETO FCK=25MPA - USINADO</v>
          </cell>
          <cell r="J25" t="str">
            <v>M3</v>
          </cell>
          <cell r="K25">
            <v>18.61</v>
          </cell>
          <cell r="L25">
            <v>541.52</v>
          </cell>
          <cell r="M25">
            <v>10077.69</v>
          </cell>
        </row>
        <row r="26">
          <cell r="E26" t="str">
            <v>vide plan. Quant.</v>
          </cell>
          <cell r="M26">
            <v>0</v>
          </cell>
        </row>
        <row r="27">
          <cell r="D27">
            <v>3002004</v>
          </cell>
          <cell r="E27" t="str">
            <v>ARMADURA EM AÇO CA-50</v>
          </cell>
          <cell r="J27" t="str">
            <v>KG</v>
          </cell>
          <cell r="K27">
            <v>123.58</v>
          </cell>
          <cell r="L27">
            <v>10.84</v>
          </cell>
          <cell r="M27">
            <v>1339.61</v>
          </cell>
        </row>
        <row r="28">
          <cell r="E28" t="str">
            <v xml:space="preserve"> plares,estribos ,baldrames e sapatas - vide plan. Quant.</v>
          </cell>
          <cell r="M28">
            <v>0</v>
          </cell>
        </row>
        <row r="29">
          <cell r="M29">
            <v>0</v>
          </cell>
        </row>
        <row r="30">
          <cell r="D30">
            <v>3001004</v>
          </cell>
          <cell r="E30" t="str">
            <v>FORMA COMUM DE TÁBUAS DE PINUS - NÃO RECUPERÁVEL</v>
          </cell>
          <cell r="J30" t="str">
            <v>M2</v>
          </cell>
          <cell r="K30">
            <v>65</v>
          </cell>
          <cell r="L30">
            <v>105.55</v>
          </cell>
          <cell r="M30">
            <v>6860.75</v>
          </cell>
        </row>
        <row r="31">
          <cell r="E31" t="str">
            <v xml:space="preserve"> plares,estribos ,baldrames  vide plan. Quant.</v>
          </cell>
          <cell r="M31">
            <v>0</v>
          </cell>
        </row>
        <row r="32">
          <cell r="E32" t="str">
            <v xml:space="preserve">3- COBERTURA </v>
          </cell>
          <cell r="M32">
            <v>0</v>
          </cell>
        </row>
        <row r="33">
          <cell r="D33">
            <v>6002003</v>
          </cell>
          <cell r="E33" t="str">
            <v>TELHAS DE BARRO COZIDO - PAULISTA</v>
          </cell>
          <cell r="J33" t="str">
            <v>M2</v>
          </cell>
          <cell r="K33">
            <v>49.43</v>
          </cell>
          <cell r="L33">
            <v>174.47</v>
          </cell>
          <cell r="M33">
            <v>8624.0499999999993</v>
          </cell>
        </row>
        <row r="34">
          <cell r="E34" t="str">
            <v>vide plan. Quant.</v>
          </cell>
          <cell r="M34">
            <v>0</v>
          </cell>
        </row>
        <row r="35">
          <cell r="D35">
            <v>92548</v>
          </cell>
          <cell r="E35" t="str">
            <v>FABRICAÇÃO E INSTALAÇÃO DE TESOURA INTEIRA EM MADEIRA NÃO APARELHADA, VÃO DE 6 M, PARA TELHA CERÂMICA OU DE CONCRETO, INCLUSO IÇAMENTO. AF_07/2019</v>
          </cell>
          <cell r="J35" t="str">
            <v>UNID</v>
          </cell>
          <cell r="K35">
            <v>3</v>
          </cell>
          <cell r="L35">
            <v>1720.49</v>
          </cell>
          <cell r="M35">
            <v>5161.47</v>
          </cell>
        </row>
        <row r="36">
          <cell r="E36" t="str">
            <v>vide plan. Quant.</v>
          </cell>
          <cell r="M36">
            <v>0</v>
          </cell>
        </row>
        <row r="37">
          <cell r="D37">
            <v>92540</v>
          </cell>
          <cell r="E37" t="str">
            <v>TRAMA DE MADEIRA COMPOSTA POR RIPAS, CAIBROS E TERÇAS PARA TELHADOS DE MAIS QUE 2 ÁGUAS PARA TELHA DE ENCAIXE DE CERÂMICA OU DE CONCRETO, INCLUSO TRANSPORTE VERTICAL. AF_07/2019</v>
          </cell>
          <cell r="J37" t="str">
            <v>M2</v>
          </cell>
          <cell r="K37">
            <v>49.43</v>
          </cell>
          <cell r="L37">
            <v>102.08</v>
          </cell>
          <cell r="M37">
            <v>5045.8100000000004</v>
          </cell>
        </row>
        <row r="38">
          <cell r="E38" t="str">
            <v>vide plan. Quant.</v>
          </cell>
          <cell r="M38">
            <v>0</v>
          </cell>
        </row>
        <row r="39">
          <cell r="D39">
            <v>105083</v>
          </cell>
          <cell r="E39" t="str">
            <v>VIGA DE MADEIRA SERRADA, MAÇARANDUBA OU EQUIVALENTE DA REGIÃO, NÃO APARELHADA, SEÇÃO RETANGULAR 6 X 16 CM. AF_03/2024</v>
          </cell>
          <cell r="J39" t="str">
            <v>M</v>
          </cell>
          <cell r="K39">
            <v>15.4</v>
          </cell>
          <cell r="L39">
            <v>83.58</v>
          </cell>
          <cell r="M39">
            <v>1287.1300000000001</v>
          </cell>
        </row>
        <row r="40">
          <cell r="E40" t="str">
            <v>vide plan. Quant.</v>
          </cell>
          <cell r="M40">
            <v>0</v>
          </cell>
        </row>
        <row r="41">
          <cell r="E41" t="str">
            <v xml:space="preserve">4- EQUIPAMENTOS PÚBLICOS </v>
          </cell>
        </row>
        <row r="42">
          <cell r="D42">
            <v>18012002</v>
          </cell>
          <cell r="E42" t="str">
            <v>IC.02 - CONJUNTO MESA E BANCOS EM CONCRETO</v>
          </cell>
          <cell r="J42" t="str">
            <v xml:space="preserve">JG </v>
          </cell>
          <cell r="K42">
            <v>3</v>
          </cell>
          <cell r="L42">
            <v>1857.65</v>
          </cell>
          <cell r="M42">
            <v>5572.95</v>
          </cell>
        </row>
        <row r="43">
          <cell r="M43">
            <v>0</v>
          </cell>
        </row>
        <row r="44">
          <cell r="D44">
            <v>18016006</v>
          </cell>
          <cell r="E44" t="str">
            <v>ALONGADOR COM 3 ALTURAS CONJUGADO</v>
          </cell>
          <cell r="J44" t="str">
            <v>UNID</v>
          </cell>
          <cell r="K44">
            <v>1</v>
          </cell>
          <cell r="L44">
            <v>2650.01</v>
          </cell>
          <cell r="M44">
            <v>2650.01</v>
          </cell>
        </row>
        <row r="45">
          <cell r="M45">
            <v>0</v>
          </cell>
        </row>
        <row r="46">
          <cell r="D46">
            <v>18015001</v>
          </cell>
          <cell r="E46" t="str">
            <v>APARELHOS DE GINÁTICA EM MADEIRA - BARRA DUPLA EM DOIS NIVEIS</v>
          </cell>
          <cell r="J46" t="str">
            <v>UNID</v>
          </cell>
          <cell r="K46">
            <v>1</v>
          </cell>
          <cell r="L46">
            <v>1419.95</v>
          </cell>
          <cell r="M46">
            <v>1419.95</v>
          </cell>
        </row>
        <row r="47">
          <cell r="M47">
            <v>0</v>
          </cell>
        </row>
        <row r="48">
          <cell r="D48">
            <v>18016013</v>
          </cell>
          <cell r="E48" t="str">
            <v>ESQUI DUPLO CONJUGADO</v>
          </cell>
          <cell r="J48" t="str">
            <v>UNID</v>
          </cell>
          <cell r="K48">
            <v>1</v>
          </cell>
          <cell r="L48">
            <v>5007.97</v>
          </cell>
          <cell r="M48">
            <v>5007.97</v>
          </cell>
        </row>
        <row r="49">
          <cell r="M49">
            <v>0</v>
          </cell>
        </row>
        <row r="50">
          <cell r="D50">
            <v>18016010</v>
          </cell>
          <cell r="E50" t="str">
            <v>SIMULADOR DE CAMINHADA TRIPLO CONJUGADO</v>
          </cell>
          <cell r="J50" t="str">
            <v>UNID</v>
          </cell>
          <cell r="K50">
            <v>1</v>
          </cell>
          <cell r="L50">
            <v>5443.29</v>
          </cell>
          <cell r="M50">
            <v>5443.29</v>
          </cell>
        </row>
        <row r="51">
          <cell r="M51">
            <v>0</v>
          </cell>
        </row>
        <row r="52">
          <cell r="D52">
            <v>18016007</v>
          </cell>
          <cell r="E52" t="str">
            <v>PRESSÃO DE PERNAS TRIPLO CONJUGADO</v>
          </cell>
          <cell r="J52" t="str">
            <v>UNID</v>
          </cell>
          <cell r="K52">
            <v>1</v>
          </cell>
          <cell r="L52">
            <v>3800.54</v>
          </cell>
          <cell r="M52">
            <v>3800.54</v>
          </cell>
        </row>
        <row r="53">
          <cell r="M53">
            <v>0</v>
          </cell>
        </row>
        <row r="54">
          <cell r="D54">
            <v>18016012</v>
          </cell>
          <cell r="E54" t="str">
            <v>ROTAÇÃO VERTICAL TRIPLO CONJUGADO</v>
          </cell>
          <cell r="J54" t="str">
            <v>UNID</v>
          </cell>
          <cell r="K54">
            <v>1</v>
          </cell>
          <cell r="L54">
            <v>1956.01</v>
          </cell>
          <cell r="M54">
            <v>1956.01</v>
          </cell>
        </row>
        <row r="55">
          <cell r="E55" t="str">
            <v>5- ILUMINAÇÃO</v>
          </cell>
          <cell r="M55">
            <v>0</v>
          </cell>
        </row>
        <row r="56">
          <cell r="M56">
            <v>0</v>
          </cell>
        </row>
        <row r="57">
          <cell r="D57">
            <v>9020035</v>
          </cell>
          <cell r="E57" t="str">
            <v>IN.09 -  POSTE GALVANIZADO, RETO, FLANGEADO, H=5M COM LUMINÁRIA HERMÉTICA TIPO LED DE 150W COM APROVAÇÃO DE ILUME/PMSP, INCLUSIVE CAIXA DE INSPEÇÃO DE ALVENARIA 40X40X40CM DE 1 TIJOLO COM TAMPA DE CONCRETO</v>
          </cell>
          <cell r="J57" t="str">
            <v>UNID</v>
          </cell>
          <cell r="K57">
            <v>1</v>
          </cell>
          <cell r="L57">
            <v>3887.27</v>
          </cell>
          <cell r="M57">
            <v>3887.27</v>
          </cell>
        </row>
        <row r="58">
          <cell r="M58">
            <v>0</v>
          </cell>
        </row>
        <row r="59">
          <cell r="D59" t="str">
            <v>09.85.037</v>
          </cell>
          <cell r="E59" t="str">
            <v>BRACO ACO GALVANIZADO DN 1 1/2" X 2,00 M</v>
          </cell>
          <cell r="J59" t="str">
            <v>UNID</v>
          </cell>
          <cell r="K59">
            <v>2</v>
          </cell>
          <cell r="L59">
            <v>332.49</v>
          </cell>
          <cell r="M59">
            <v>664.98</v>
          </cell>
        </row>
        <row r="60">
          <cell r="M60">
            <v>0</v>
          </cell>
        </row>
        <row r="61">
          <cell r="D61" t="str">
            <v>09.09.084</v>
          </cell>
          <cell r="E61" t="str">
            <v>IL-99 LUMINÁRIA LED SUSPENSA &lt;= 150W  Ø 450 MM INSTALAÇÃO ACIMA DE 5M</v>
          </cell>
          <cell r="J61" t="str">
            <v>UNID</v>
          </cell>
          <cell r="K61">
            <v>2</v>
          </cell>
          <cell r="L61">
            <v>1636.91</v>
          </cell>
          <cell r="M61">
            <v>3273.82</v>
          </cell>
        </row>
        <row r="62">
          <cell r="M62">
            <v>0</v>
          </cell>
        </row>
        <row r="63">
          <cell r="D63">
            <v>9003106</v>
          </cell>
          <cell r="E63" t="str">
            <v>CABO DE COBRE 10MM2 - ISOLAMENTO PARA 0,6/1KV - CLASSE 5 - FLEXÍVEL - ISOLAÇÃO EM EPR 90 C</v>
          </cell>
          <cell r="J63" t="str">
            <v>UNID</v>
          </cell>
          <cell r="K63">
            <v>80</v>
          </cell>
          <cell r="L63">
            <v>13.38</v>
          </cell>
          <cell r="M63">
            <v>1070.4000000000001</v>
          </cell>
        </row>
        <row r="64">
          <cell r="E64" t="str">
            <v xml:space="preserve">20 *4CABOS DE 10MM = 80M </v>
          </cell>
          <cell r="M64">
            <v>0</v>
          </cell>
        </row>
        <row r="65">
          <cell r="M65">
            <v>0</v>
          </cell>
        </row>
        <row r="66">
          <cell r="E66" t="str">
            <v xml:space="preserve">6 - ENTULHOS/COMPLEMENTARES </v>
          </cell>
          <cell r="M66">
            <v>0</v>
          </cell>
        </row>
        <row r="67">
          <cell r="M67">
            <v>0</v>
          </cell>
        </row>
        <row r="68">
          <cell r="C68" t="str">
            <v>SINAPI</v>
          </cell>
          <cell r="D68">
            <v>105004</v>
          </cell>
          <cell r="E68" t="str">
            <v>RAMPA DE ACESSIBILIDADE EM CONCRETO MOLDADO IN LOCO, EM CALÇADA NOVA COM LARGURA MENOR À 3,00 M, FCK 25MPA, COM PISO PODOTÁTIL. AF_03/2024</v>
          </cell>
          <cell r="J68" t="str">
            <v>M2</v>
          </cell>
          <cell r="K68">
            <v>6.1</v>
          </cell>
          <cell r="L68">
            <v>125.91</v>
          </cell>
          <cell r="M68">
            <v>768.05</v>
          </cell>
        </row>
        <row r="69">
          <cell r="M69">
            <v>0</v>
          </cell>
        </row>
        <row r="70">
          <cell r="C70" t="str">
            <v>SINAPI</v>
          </cell>
          <cell r="D70">
            <v>104658</v>
          </cell>
          <cell r="E70" t="str">
            <v>PISO PODOTÁTIL DE ALERTA OU DIRECIONAL, DE CONCRETO, ASSENTADO SOBRE ARGAMASSA. AF_03/2024</v>
          </cell>
          <cell r="J70" t="str">
            <v>M2</v>
          </cell>
          <cell r="K70">
            <v>0.72</v>
          </cell>
          <cell r="L70">
            <v>186.13</v>
          </cell>
          <cell r="M70">
            <v>134.01</v>
          </cell>
        </row>
        <row r="71">
          <cell r="E71" t="str">
            <v>0,36*2=0,72</v>
          </cell>
        </row>
        <row r="72">
          <cell r="M72">
            <v>0</v>
          </cell>
        </row>
        <row r="73">
          <cell r="C73" t="str">
            <v>EDIF</v>
          </cell>
          <cell r="D73">
            <v>1001005</v>
          </cell>
          <cell r="E73" t="str">
            <v>CARGA MECANIZADA E REMOÇÃO DE ENTULHO, INCLUSIVE TRANSPORTE ATÉ 1KM</v>
          </cell>
          <cell r="J73" t="str">
            <v>M3</v>
          </cell>
          <cell r="K73">
            <v>89.94</v>
          </cell>
          <cell r="L73">
            <v>11.75</v>
          </cell>
          <cell r="M73">
            <v>1056.8</v>
          </cell>
        </row>
        <row r="74">
          <cell r="M74">
            <v>0</v>
          </cell>
        </row>
        <row r="75">
          <cell r="D75">
            <v>1003010</v>
          </cell>
          <cell r="E75" t="str">
            <v>TRANSPORTE DE TERRA POR CAMINHÃO BASCULANTE, A PARTIR DE 1KM</v>
          </cell>
          <cell r="J75" t="str">
            <v>M3XKM</v>
          </cell>
          <cell r="K75">
            <v>1798.73</v>
          </cell>
          <cell r="L75">
            <v>2.91</v>
          </cell>
          <cell r="M75">
            <v>5234.3</v>
          </cell>
        </row>
        <row r="77">
          <cell r="D77" t="str">
            <v>05.09.006</v>
          </cell>
          <cell r="E77" t="str">
            <v>Taxa de destinação de resíduo sólido em aterro, tipo inerte</v>
          </cell>
          <cell r="J77" t="str">
            <v>T</v>
          </cell>
          <cell r="K77">
            <v>107.93</v>
          </cell>
          <cell r="L77">
            <v>47.39</v>
          </cell>
          <cell r="M77">
            <v>5114.8</v>
          </cell>
        </row>
        <row r="78">
          <cell r="E78" t="str">
            <v>89,94*1200=107928,00/1000=103,93</v>
          </cell>
          <cell r="M78">
            <v>0</v>
          </cell>
        </row>
        <row r="80">
          <cell r="K80" t="str">
            <v>TOTAL S/BDI</v>
          </cell>
          <cell r="M80">
            <v>111474.10999999999</v>
          </cell>
        </row>
        <row r="81">
          <cell r="K81" t="str">
            <v>TOTAL C/BDI</v>
          </cell>
          <cell r="M81">
            <v>139342.63749999998</v>
          </cell>
        </row>
        <row r="82">
          <cell r="D82">
            <v>17002042</v>
          </cell>
          <cell r="E82" t="str">
            <v>NC.27 - PASSEIO DE CONCRETO, FCK=25MPA, INCL. PREPARO DA CX E LASTRO DE BRITA</v>
          </cell>
          <cell r="J82" t="str">
            <v>M3</v>
          </cell>
          <cell r="K82">
            <v>20.350000000000001</v>
          </cell>
          <cell r="L82">
            <v>849.14</v>
          </cell>
          <cell r="M82">
            <v>17280</v>
          </cell>
        </row>
        <row r="83">
          <cell r="D83">
            <v>2005010</v>
          </cell>
          <cell r="E83" t="str">
            <v>CONCRETO FCK=25MPA - USINADO</v>
          </cell>
          <cell r="J83" t="str">
            <v>M3</v>
          </cell>
          <cell r="K83">
            <v>18.61</v>
          </cell>
          <cell r="L83">
            <v>541.52</v>
          </cell>
          <cell r="M83">
            <v>10077.69</v>
          </cell>
        </row>
        <row r="84">
          <cell r="D84">
            <v>6002003</v>
          </cell>
          <cell r="E84" t="str">
            <v>TELHAS DE BARRO COZIDO - PAULISTA</v>
          </cell>
          <cell r="J84" t="str">
            <v>M2</v>
          </cell>
          <cell r="K84">
            <v>49.43</v>
          </cell>
          <cell r="L84">
            <v>174.47</v>
          </cell>
          <cell r="M84">
            <v>8624.0499999999993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DE56-D66C-491D-83C3-E7F8F75D117E}">
  <dimension ref="B1:I41"/>
  <sheetViews>
    <sheetView tabSelected="1" workbookViewId="0">
      <selection activeCell="J37" sqref="J37"/>
    </sheetView>
  </sheetViews>
  <sheetFormatPr defaultRowHeight="15" x14ac:dyDescent="0.25"/>
  <cols>
    <col min="1" max="1" width="9.140625" style="7"/>
    <col min="2" max="2" width="11.140625" style="41" customWidth="1"/>
    <col min="3" max="3" width="10.7109375" style="42" customWidth="1"/>
    <col min="4" max="4" width="59.85546875" style="42" customWidth="1"/>
    <col min="5" max="5" width="10.7109375" style="43" customWidth="1"/>
    <col min="6" max="6" width="12.7109375" style="41" customWidth="1"/>
    <col min="7" max="7" width="14.7109375" style="41" bestFit="1" customWidth="1"/>
    <col min="8" max="8" width="15.42578125" style="41" customWidth="1"/>
    <col min="9" max="9" width="15.42578125" style="41" hidden="1" customWidth="1"/>
    <col min="10" max="16384" width="9.140625" style="7"/>
  </cols>
  <sheetData>
    <row r="1" spans="2:9" s="1" customFormat="1" ht="19.5" customHeight="1" x14ac:dyDescent="0.25">
      <c r="B1" s="2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5" t="s">
        <v>6</v>
      </c>
      <c r="I1" s="6" t="str">
        <f>B1</f>
        <v>Referência</v>
      </c>
    </row>
    <row r="2" spans="2:9" x14ac:dyDescent="0.25">
      <c r="B2" s="8"/>
      <c r="C2" s="9"/>
      <c r="D2" s="10" t="str">
        <f>[1]ORÇ!E11</f>
        <v>1 - SERVICOS PRELIMINARES</v>
      </c>
      <c r="E2" s="9"/>
      <c r="F2" s="9"/>
      <c r="G2" s="9"/>
      <c r="H2" s="11"/>
      <c r="I2" s="6">
        <f t="shared" ref="I2:I40" si="0">B2</f>
        <v>0</v>
      </c>
    </row>
    <row r="3" spans="2:9" x14ac:dyDescent="0.25">
      <c r="B3" s="12" t="s">
        <v>7</v>
      </c>
      <c r="C3" s="13" t="str">
        <f>[1]ORÇ!D12</f>
        <v>17-030-002</v>
      </c>
      <c r="D3" s="14" t="str">
        <f>[1]ORÇ!E12</f>
        <v>PLACA DE OBRA EM CHAPA DE AÇO GALVANIZADO</v>
      </c>
      <c r="E3" s="15" t="str">
        <f>[1]ORÇ!J12</f>
        <v>M2</v>
      </c>
      <c r="F3" s="16">
        <v>3</v>
      </c>
      <c r="G3" s="16"/>
      <c r="H3" s="17"/>
      <c r="I3" s="6" t="str">
        <f t="shared" si="0"/>
        <v>EDIF</v>
      </c>
    </row>
    <row r="4" spans="2:9" ht="45" x14ac:dyDescent="0.25">
      <c r="B4" s="12" t="s">
        <v>7</v>
      </c>
      <c r="C4" s="13">
        <f>[1]ORÇ!D14</f>
        <v>1001001</v>
      </c>
      <c r="D4" s="14" t="str">
        <f>[1]ORÇ!E14</f>
        <v>LIMPEZA MECANIZADA GERAL, INCLUSIVE REMOÇÃO DA COBERTURA VEGETAL - TRONCOS COM DIÂMETRO ATÉ 10CM - SEM TRANSPORTE</v>
      </c>
      <c r="E4" s="15" t="str">
        <f>[1]ORÇ!J14</f>
        <v>M2</v>
      </c>
      <c r="F4" s="16">
        <f>[1]ORÇ!K14</f>
        <v>464.62</v>
      </c>
      <c r="G4" s="16"/>
      <c r="H4" s="17"/>
      <c r="I4" s="6" t="str">
        <f t="shared" si="0"/>
        <v>EDIF</v>
      </c>
    </row>
    <row r="5" spans="2:9" x14ac:dyDescent="0.25">
      <c r="B5" s="12" t="s">
        <v>7</v>
      </c>
      <c r="C5" s="13">
        <f>[1]ORÇ!D16</f>
        <v>2050003</v>
      </c>
      <c r="D5" s="14" t="str">
        <f>[1]ORÇ!E16</f>
        <v>DEMOLIÇÃO MANUAL DE CONCRETO SIMPLES</v>
      </c>
      <c r="E5" s="15" t="str">
        <f>[1]ORÇ!J16</f>
        <v>M3</v>
      </c>
      <c r="F5" s="16">
        <f>[1]ORÇ!K16</f>
        <v>20.350000000000001</v>
      </c>
      <c r="G5" s="16"/>
      <c r="H5" s="17"/>
      <c r="I5" s="6" t="str">
        <f t="shared" si="0"/>
        <v>EDIF</v>
      </c>
    </row>
    <row r="6" spans="2:9" ht="30" x14ac:dyDescent="0.25">
      <c r="B6" s="12" t="s">
        <v>7</v>
      </c>
      <c r="C6" s="13">
        <f>[1]ORÇ!D18</f>
        <v>1004001</v>
      </c>
      <c r="D6" s="14" t="str">
        <f>[1]ORÇ!E18</f>
        <v>ESCAVAÇÃO MANUAL, PROFUNDIDADE IGUAL OU INFERIOR A 1,50M</v>
      </c>
      <c r="E6" s="15" t="str">
        <f>[1]ORÇ!J18</f>
        <v>M3</v>
      </c>
      <c r="F6" s="16">
        <v>3.08</v>
      </c>
      <c r="G6" s="16"/>
      <c r="H6" s="17"/>
      <c r="I6" s="6"/>
    </row>
    <row r="7" spans="2:9" x14ac:dyDescent="0.25">
      <c r="B7" s="12"/>
      <c r="C7" s="13"/>
      <c r="D7" s="14"/>
      <c r="E7" s="15"/>
      <c r="F7" s="16"/>
      <c r="G7" s="18" t="s">
        <v>8</v>
      </c>
      <c r="H7" s="19">
        <f>SUM(H3:I6)</f>
        <v>0</v>
      </c>
      <c r="I7" s="6">
        <f t="shared" si="0"/>
        <v>0</v>
      </c>
    </row>
    <row r="8" spans="2:9" x14ac:dyDescent="0.25">
      <c r="B8" s="12"/>
      <c r="C8" s="13"/>
      <c r="D8" s="10" t="str">
        <f>[1]ORÇ!E20</f>
        <v xml:space="preserve">2- INFRAESTRUTURA </v>
      </c>
      <c r="E8" s="15"/>
      <c r="F8" s="16"/>
      <c r="G8" s="16"/>
      <c r="H8" s="17"/>
      <c r="I8" s="6"/>
    </row>
    <row r="9" spans="2:9" x14ac:dyDescent="0.25">
      <c r="B9" s="12" t="str">
        <f>[1]ORÇ!C21</f>
        <v>EDIF</v>
      </c>
      <c r="C9" s="13">
        <f>[1]ORÇ!D21</f>
        <v>2001001</v>
      </c>
      <c r="D9" s="20" t="str">
        <f>[1]ORÇ!E21</f>
        <v>BROCA DE CONCRETO - DIÂMETRO DE 20CM</v>
      </c>
      <c r="E9" s="15" t="s">
        <v>9</v>
      </c>
      <c r="F9" s="16">
        <f>[1]ORÇ!K21</f>
        <v>18</v>
      </c>
      <c r="G9" s="16"/>
      <c r="H9" s="17"/>
      <c r="I9" s="6"/>
    </row>
    <row r="10" spans="2:9" ht="30" x14ac:dyDescent="0.25">
      <c r="B10" s="21" t="s">
        <v>7</v>
      </c>
      <c r="C10" s="22">
        <f>[1]ORÇ!D23</f>
        <v>17002042</v>
      </c>
      <c r="D10" s="23" t="str">
        <f>[1]ORÇ!E23</f>
        <v>NC.27 - PASSEIO DE CONCRETO, FCK=25MPA, INCL. PREPARO DA CX E LASTRO DE BRITA</v>
      </c>
      <c r="E10" s="24" t="str">
        <f>[1]ORÇ!J23</f>
        <v>M3</v>
      </c>
      <c r="F10" s="25">
        <f>[1]ORÇ!K23</f>
        <v>20.350000000000001</v>
      </c>
      <c r="G10" s="25"/>
      <c r="H10" s="26"/>
      <c r="I10" s="6"/>
    </row>
    <row r="11" spans="2:9" x14ac:dyDescent="0.25">
      <c r="B11" s="21" t="s">
        <v>7</v>
      </c>
      <c r="C11" s="22">
        <f>[1]ORÇ!D25</f>
        <v>2005010</v>
      </c>
      <c r="D11" s="23" t="str">
        <f>[1]ORÇ!E25</f>
        <v>CONCRETO FCK=25MPA - USINADO</v>
      </c>
      <c r="E11" s="24" t="str">
        <f>[1]ORÇ!J25</f>
        <v>M3</v>
      </c>
      <c r="F11" s="25">
        <f>[1]ORÇ!K25</f>
        <v>18.61</v>
      </c>
      <c r="G11" s="25"/>
      <c r="H11" s="26"/>
      <c r="I11" s="6"/>
    </row>
    <row r="12" spans="2:9" x14ac:dyDescent="0.25">
      <c r="B12" s="12" t="s">
        <v>10</v>
      </c>
      <c r="C12" s="13">
        <f>[1]ORÇ!D27</f>
        <v>3002004</v>
      </c>
      <c r="D12" s="14" t="str">
        <f>[1]ORÇ!E27</f>
        <v>ARMADURA EM AÇO CA-50</v>
      </c>
      <c r="E12" s="15" t="s">
        <v>11</v>
      </c>
      <c r="F12" s="16">
        <f>VLOOKUP(C12,[1]ORÇ!D16:O89,8,0)</f>
        <v>123.58</v>
      </c>
      <c r="G12" s="16"/>
      <c r="H12" s="17"/>
      <c r="I12" s="6"/>
    </row>
    <row r="13" spans="2:9" ht="15" customHeight="1" x14ac:dyDescent="0.25">
      <c r="B13" s="12" t="s">
        <v>7</v>
      </c>
      <c r="C13" s="13">
        <f>[1]ORÇ!D30</f>
        <v>3001004</v>
      </c>
      <c r="D13" s="14" t="str">
        <f>[1]ORÇ!E30</f>
        <v>FORMA COMUM DE TÁBUAS DE PINUS - NÃO RECUPERÁVEL</v>
      </c>
      <c r="E13" s="15" t="s">
        <v>12</v>
      </c>
      <c r="F13" s="16">
        <f>[1]ORÇ!K30</f>
        <v>65</v>
      </c>
      <c r="G13" s="16"/>
      <c r="H13" s="17"/>
      <c r="I13" s="6"/>
    </row>
    <row r="14" spans="2:9" ht="15" customHeight="1" x14ac:dyDescent="0.25">
      <c r="B14" s="12"/>
      <c r="C14" s="13"/>
      <c r="D14" s="14"/>
      <c r="E14" s="15"/>
      <c r="F14" s="16"/>
      <c r="G14" s="18" t="s">
        <v>8</v>
      </c>
      <c r="H14" s="19">
        <f>SUM(H9:H13)</f>
        <v>0</v>
      </c>
      <c r="I14" s="6"/>
    </row>
    <row r="15" spans="2:9" ht="15" customHeight="1" x14ac:dyDescent="0.25">
      <c r="B15" s="12"/>
      <c r="C15" s="13"/>
      <c r="D15" s="27" t="str">
        <f>[1]ORÇ!E32</f>
        <v xml:space="preserve">3- COBERTURA </v>
      </c>
      <c r="E15" s="15"/>
      <c r="F15" s="16"/>
      <c r="G15" s="18"/>
      <c r="H15" s="19"/>
      <c r="I15" s="6"/>
    </row>
    <row r="16" spans="2:9" ht="15" customHeight="1" x14ac:dyDescent="0.25">
      <c r="B16" s="21" t="s">
        <v>7</v>
      </c>
      <c r="C16" s="22">
        <f>[1]ORÇ!D33</f>
        <v>6002003</v>
      </c>
      <c r="D16" s="28" t="str">
        <f>[1]ORÇ!E33</f>
        <v>TELHAS DE BARRO COZIDO - PAULISTA</v>
      </c>
      <c r="E16" s="24" t="s">
        <v>12</v>
      </c>
      <c r="F16" s="25">
        <f>[1]ORÇ!K33</f>
        <v>49.43</v>
      </c>
      <c r="G16" s="25"/>
      <c r="H16" s="26"/>
      <c r="I16" s="6"/>
    </row>
    <row r="17" spans="2:9" ht="15" customHeight="1" x14ac:dyDescent="0.25">
      <c r="B17" s="12" t="s">
        <v>13</v>
      </c>
      <c r="C17" s="13">
        <f>[1]ORÇ!D35</f>
        <v>92548</v>
      </c>
      <c r="D17" s="29" t="str">
        <f>[1]ORÇ!E35</f>
        <v>FABRICAÇÃO E INSTALAÇÃO DE TESOURA INTEIRA EM MADEIRA NÃO APARELHADA, VÃO DE 6 M, PARA TELHA CERÂMICA OU DE CONCRETO, INCLUSO IÇAMENTO. AF_07/2019</v>
      </c>
      <c r="E17" s="15" t="s">
        <v>14</v>
      </c>
      <c r="F17" s="16">
        <f>[1]ORÇ!K35</f>
        <v>3</v>
      </c>
      <c r="G17" s="16"/>
      <c r="H17" s="17"/>
      <c r="I17" s="6"/>
    </row>
    <row r="18" spans="2:9" ht="15" customHeight="1" x14ac:dyDescent="0.25">
      <c r="B18" s="12" t="s">
        <v>13</v>
      </c>
      <c r="C18" s="13">
        <f>[1]ORÇ!D37</f>
        <v>92540</v>
      </c>
      <c r="D18" s="29" t="str">
        <f>[1]ORÇ!E37</f>
        <v>TRAMA DE MADEIRA COMPOSTA POR RIPAS, CAIBROS E TERÇAS PARA TELHADOS DE MAIS QUE 2 ÁGUAS PARA TELHA DE ENCAIXE DE CERÂMICA OU DE CONCRETO, INCLUSO TRANSPORTE VERTICAL. AF_07/2019</v>
      </c>
      <c r="E18" s="15" t="s">
        <v>12</v>
      </c>
      <c r="F18" s="16">
        <f>[1]ORÇ!K37</f>
        <v>49.43</v>
      </c>
      <c r="G18" s="16"/>
      <c r="H18" s="17"/>
      <c r="I18" s="6"/>
    </row>
    <row r="19" spans="2:9" ht="15" customHeight="1" x14ac:dyDescent="0.25">
      <c r="B19" s="12" t="s">
        <v>13</v>
      </c>
      <c r="C19" s="13">
        <f>[1]ORÇ!D39</f>
        <v>105083</v>
      </c>
      <c r="D19" s="29" t="str">
        <f>[1]ORÇ!E39</f>
        <v>VIGA DE MADEIRA SERRADA, MAÇARANDUBA OU EQUIVALENTE DA REGIÃO, NÃO APARELHADA, SEÇÃO RETANGULAR 6 X 16 CM. AF_03/2024</v>
      </c>
      <c r="E19" s="15" t="s">
        <v>9</v>
      </c>
      <c r="F19" s="16">
        <f>[1]ORÇ!K39</f>
        <v>15.4</v>
      </c>
      <c r="G19" s="16"/>
      <c r="H19" s="17"/>
      <c r="I19" s="6"/>
    </row>
    <row r="20" spans="2:9" ht="15" customHeight="1" x14ac:dyDescent="0.25">
      <c r="B20" s="12"/>
      <c r="C20" s="13"/>
      <c r="D20" s="30" t="str">
        <f>[1]ORÇ!E41</f>
        <v xml:space="preserve">4- EQUIPAMENTOS PÚBLICOS </v>
      </c>
      <c r="E20" s="15"/>
      <c r="F20" s="16"/>
      <c r="G20" s="18"/>
      <c r="H20" s="19"/>
      <c r="I20" s="6"/>
    </row>
    <row r="21" spans="2:9" ht="15" customHeight="1" x14ac:dyDescent="0.25">
      <c r="B21" s="12" t="s">
        <v>7</v>
      </c>
      <c r="C21" s="13">
        <f>[1]ORÇ!D42</f>
        <v>18012002</v>
      </c>
      <c r="D21" s="29" t="str">
        <f>[1]ORÇ!E42</f>
        <v>IC.02 - CONJUNTO MESA E BANCOS EM CONCRETO</v>
      </c>
      <c r="E21" s="15" t="s">
        <v>15</v>
      </c>
      <c r="F21" s="16">
        <v>3</v>
      </c>
      <c r="G21" s="16"/>
      <c r="H21" s="17"/>
      <c r="I21" s="6"/>
    </row>
    <row r="22" spans="2:9" x14ac:dyDescent="0.25">
      <c r="B22" s="12" t="s">
        <v>7</v>
      </c>
      <c r="C22" s="13">
        <f>[1]ORÇ!D44</f>
        <v>18016006</v>
      </c>
      <c r="D22" s="14" t="str">
        <f>[1]ORÇ!E44</f>
        <v>ALONGADOR COM 3 ALTURAS CONJUGADO</v>
      </c>
      <c r="E22" s="15" t="s">
        <v>14</v>
      </c>
      <c r="F22" s="16">
        <f>[1]ORÇ!K44</f>
        <v>1</v>
      </c>
      <c r="G22" s="16"/>
      <c r="H22" s="17"/>
      <c r="I22" s="6"/>
    </row>
    <row r="23" spans="2:9" ht="30" x14ac:dyDescent="0.25">
      <c r="B23" s="12" t="s">
        <v>7</v>
      </c>
      <c r="C23" s="13">
        <f>[1]ORÇ!D46</f>
        <v>18015001</v>
      </c>
      <c r="D23" s="14" t="str">
        <f>[1]ORÇ!E46</f>
        <v>APARELHOS DE GINÁTICA EM MADEIRA - BARRA DUPLA EM DOIS NIVEIS</v>
      </c>
      <c r="E23" s="15" t="s">
        <v>14</v>
      </c>
      <c r="F23" s="16">
        <f>VLOOKUP(C23,[1]ORÇ!D25:O91,8,0)</f>
        <v>1</v>
      </c>
      <c r="G23" s="16"/>
      <c r="H23" s="17"/>
      <c r="I23" s="6"/>
    </row>
    <row r="24" spans="2:9" x14ac:dyDescent="0.25">
      <c r="B24" s="12" t="s">
        <v>7</v>
      </c>
      <c r="C24" s="13">
        <f>[1]ORÇ!D48</f>
        <v>18016013</v>
      </c>
      <c r="D24" s="14" t="str">
        <f>[1]ORÇ!E48</f>
        <v>ESQUI DUPLO CONJUGADO</v>
      </c>
      <c r="E24" s="15" t="s">
        <v>14</v>
      </c>
      <c r="F24" s="31">
        <f>VLOOKUP(C24,[1]ORÇ!D48:O92,8,0)</f>
        <v>1</v>
      </c>
      <c r="G24" s="31"/>
      <c r="H24" s="17"/>
      <c r="I24" s="6"/>
    </row>
    <row r="25" spans="2:9" x14ac:dyDescent="0.25">
      <c r="B25" s="12" t="s">
        <v>7</v>
      </c>
      <c r="C25" s="13">
        <f>[1]ORÇ!D50</f>
        <v>18016010</v>
      </c>
      <c r="D25" s="14" t="str">
        <f>[1]ORÇ!E50</f>
        <v>SIMULADOR DE CAMINHADA TRIPLO CONJUGADO</v>
      </c>
      <c r="E25" s="15" t="s">
        <v>14</v>
      </c>
      <c r="F25" s="16">
        <f>VLOOKUP(C25,[1]ORÇ!D48:O93,8,0)</f>
        <v>1</v>
      </c>
      <c r="G25" s="16"/>
      <c r="H25" s="17"/>
      <c r="I25" s="6"/>
    </row>
    <row r="26" spans="2:9" x14ac:dyDescent="0.25">
      <c r="B26" s="12" t="s">
        <v>7</v>
      </c>
      <c r="C26" s="13">
        <f>[1]ORÇ!D52</f>
        <v>18016007</v>
      </c>
      <c r="D26" s="14" t="str">
        <f>[1]ORÇ!E52</f>
        <v>PRESSÃO DE PERNAS TRIPLO CONJUGADO</v>
      </c>
      <c r="E26" s="15" t="s">
        <v>14</v>
      </c>
      <c r="F26" s="31">
        <f>VLOOKUP(C26,[1]ORÇ!D48:O94,8,0)</f>
        <v>1</v>
      </c>
      <c r="G26" s="31"/>
      <c r="H26" s="17"/>
      <c r="I26" s="6"/>
    </row>
    <row r="27" spans="2:9" ht="15" customHeight="1" x14ac:dyDescent="0.25">
      <c r="B27" s="12" t="s">
        <v>7</v>
      </c>
      <c r="C27" s="13">
        <f>[1]ORÇ!D54</f>
        <v>18016012</v>
      </c>
      <c r="D27" s="29" t="str">
        <f>[1]ORÇ!E54</f>
        <v>ROTAÇÃO VERTICAL TRIPLO CONJUGADO</v>
      </c>
      <c r="E27" s="15" t="s">
        <v>14</v>
      </c>
      <c r="F27" s="31">
        <v>1</v>
      </c>
      <c r="G27" s="31"/>
      <c r="H27" s="17"/>
      <c r="I27" s="6"/>
    </row>
    <row r="28" spans="2:9" ht="15" customHeight="1" x14ac:dyDescent="0.25">
      <c r="B28" s="12"/>
      <c r="C28" s="13"/>
      <c r="D28" s="30" t="str">
        <f>[1]ORÇ!E55</f>
        <v>5- ILUMINAÇÃO</v>
      </c>
      <c r="E28" s="15"/>
      <c r="F28" s="31"/>
      <c r="G28" s="18" t="s">
        <v>8</v>
      </c>
      <c r="H28" s="19">
        <f>SUM(H21:H27)</f>
        <v>0</v>
      </c>
      <c r="I28" s="6"/>
    </row>
    <row r="29" spans="2:9" ht="15" customHeight="1" x14ac:dyDescent="0.25">
      <c r="B29" s="12" t="s">
        <v>7</v>
      </c>
      <c r="C29" s="13">
        <f>[1]ORÇ!D57</f>
        <v>9020035</v>
      </c>
      <c r="D29" s="29" t="str">
        <f>[1]ORÇ!E57</f>
        <v>IN.09 -  POSTE GALVANIZADO, RETO, FLANGEADO, H=5M COM LUMINÁRIA HERMÉTICA TIPO LED DE 150W COM APROVAÇÃO DE ILUME/PMSP, INCLUSIVE CAIXA DE INSPEÇÃO DE ALVENARIA 40X40X40CM DE 1 TIJOLO COM TAMPA DE CONCRETO</v>
      </c>
      <c r="E29" s="15" t="s">
        <v>12</v>
      </c>
      <c r="F29" s="31">
        <f>[1]ORÇ!K57</f>
        <v>1</v>
      </c>
      <c r="G29" s="31"/>
      <c r="H29" s="17"/>
      <c r="I29" s="6"/>
    </row>
    <row r="30" spans="2:9" ht="15" customHeight="1" x14ac:dyDescent="0.25">
      <c r="B30" s="12" t="s">
        <v>7</v>
      </c>
      <c r="C30" s="13" t="str">
        <f>[1]ORÇ!D59</f>
        <v>09.85.037</v>
      </c>
      <c r="D30" s="29" t="str">
        <f>[1]ORÇ!E59</f>
        <v>BRACO ACO GALVANIZADO DN 1 1/2" X 2,00 M</v>
      </c>
      <c r="E30" s="15" t="s">
        <v>12</v>
      </c>
      <c r="F30" s="31">
        <v>2</v>
      </c>
      <c r="G30" s="31"/>
      <c r="H30" s="17"/>
      <c r="I30" s="6"/>
    </row>
    <row r="31" spans="2:9" ht="15" customHeight="1" x14ac:dyDescent="0.25">
      <c r="B31" s="12" t="s">
        <v>7</v>
      </c>
      <c r="C31" s="13" t="str">
        <f>[1]ORÇ!D61</f>
        <v>09.09.084</v>
      </c>
      <c r="D31" s="29" t="str">
        <f>[1]ORÇ!E61</f>
        <v>IL-99 LUMINÁRIA LED SUSPENSA &lt;= 150W  Ø 450 MM INSTALAÇÃO ACIMA DE 5M</v>
      </c>
      <c r="E31" s="15" t="s">
        <v>12</v>
      </c>
      <c r="F31" s="31">
        <v>2</v>
      </c>
      <c r="G31" s="31"/>
      <c r="H31" s="17"/>
      <c r="I31" s="6"/>
    </row>
    <row r="32" spans="2:9" ht="15" customHeight="1" x14ac:dyDescent="0.25">
      <c r="B32" s="12" t="s">
        <v>10</v>
      </c>
      <c r="C32" s="13">
        <f>[1]ORÇ!D63</f>
        <v>9003106</v>
      </c>
      <c r="D32" s="29" t="str">
        <f>[1]ORÇ!E63</f>
        <v>CABO DE COBRE 10MM2 - ISOLAMENTO PARA 0,6/1KV - CLASSE 5 - FLEXÍVEL - ISOLAÇÃO EM EPR 90 C</v>
      </c>
      <c r="E32" s="15" t="s">
        <v>9</v>
      </c>
      <c r="F32" s="31">
        <v>80</v>
      </c>
      <c r="G32" s="31"/>
      <c r="H32" s="17"/>
      <c r="I32" s="6"/>
    </row>
    <row r="33" spans="2:9" x14ac:dyDescent="0.25">
      <c r="B33" s="12"/>
      <c r="C33" s="13"/>
      <c r="D33" s="32"/>
      <c r="E33" s="15"/>
      <c r="F33" s="31"/>
      <c r="G33" s="18" t="s">
        <v>8</v>
      </c>
      <c r="H33" s="19">
        <f>SUM(H29:I32)</f>
        <v>0</v>
      </c>
      <c r="I33" s="6"/>
    </row>
    <row r="34" spans="2:9" ht="15" customHeight="1" x14ac:dyDescent="0.25">
      <c r="B34" s="12"/>
      <c r="C34" s="13"/>
      <c r="D34" s="33" t="str">
        <f>[1]ORÇ!E66</f>
        <v xml:space="preserve">6 - ENTULHOS/COMPLEMENTARES </v>
      </c>
      <c r="E34" s="15"/>
      <c r="F34" s="31"/>
      <c r="G34" s="18"/>
      <c r="H34" s="19"/>
      <c r="I34" s="6"/>
    </row>
    <row r="35" spans="2:9" ht="15" customHeight="1" x14ac:dyDescent="0.25">
      <c r="B35" s="12" t="str">
        <f>[1]ORÇ!C68</f>
        <v>SINAPI</v>
      </c>
      <c r="C35" s="13">
        <f>[1]ORÇ!D68</f>
        <v>105004</v>
      </c>
      <c r="D35" s="34" t="str">
        <f>[1]ORÇ!E68</f>
        <v>RAMPA DE ACESSIBILIDADE EM CONCRETO MOLDADO IN LOCO, EM CALÇADA NOVA COM LARGURA MENOR À 3,00 M, FCK 25MPA, COM PISO PODOTÁTIL. AF_03/2024</v>
      </c>
      <c r="E35" s="15" t="str">
        <f>[1]ORÇ!J68</f>
        <v>M2</v>
      </c>
      <c r="F35" s="31">
        <f>[1]ORÇ!K68</f>
        <v>6.1</v>
      </c>
      <c r="G35" s="16"/>
      <c r="H35" s="17"/>
      <c r="I35" s="6"/>
    </row>
    <row r="36" spans="2:9" ht="15" customHeight="1" x14ac:dyDescent="0.25">
      <c r="B36" s="12" t="str">
        <f>[1]ORÇ!C70</f>
        <v>SINAPI</v>
      </c>
      <c r="C36" s="13">
        <f>[1]ORÇ!D70</f>
        <v>104658</v>
      </c>
      <c r="D36" s="34" t="str">
        <f>[1]ORÇ!E70</f>
        <v>PISO PODOTÁTIL DE ALERTA OU DIRECIONAL, DE CONCRETO, ASSENTADO SOBRE ARGAMASSA. AF_03/2024</v>
      </c>
      <c r="E36" s="15" t="str">
        <f>[1]ORÇ!J70</f>
        <v>M2</v>
      </c>
      <c r="F36" s="31">
        <f>[1]ORÇ!K70</f>
        <v>0.72</v>
      </c>
      <c r="G36" s="16"/>
      <c r="H36" s="17"/>
      <c r="I36" s="6"/>
    </row>
    <row r="37" spans="2:9" ht="15" customHeight="1" x14ac:dyDescent="0.25">
      <c r="B37" s="12" t="str">
        <f>[1]ORÇ!C73</f>
        <v>EDIF</v>
      </c>
      <c r="C37" s="13">
        <f>[1]ORÇ!D73</f>
        <v>1001005</v>
      </c>
      <c r="D37" s="34" t="str">
        <f>[1]ORÇ!E73</f>
        <v>CARGA MECANIZADA E REMOÇÃO DE ENTULHO, INCLUSIVE TRANSPORTE ATÉ 1KM</v>
      </c>
      <c r="E37" s="15" t="str">
        <f>[1]ORÇ!J73</f>
        <v>M3</v>
      </c>
      <c r="F37" s="31">
        <f>[1]ORÇ!K73</f>
        <v>89.94</v>
      </c>
      <c r="G37" s="16"/>
      <c r="H37" s="17"/>
      <c r="I37" s="6"/>
    </row>
    <row r="38" spans="2:9" ht="15" customHeight="1" x14ac:dyDescent="0.25">
      <c r="B38" s="12" t="s">
        <v>7</v>
      </c>
      <c r="C38" s="13">
        <f>[1]ORÇ!D75</f>
        <v>1003010</v>
      </c>
      <c r="D38" s="34" t="str">
        <f>[1]ORÇ!E75</f>
        <v>TRANSPORTE DE TERRA POR CAMINHÃO BASCULANTE, A PARTIR DE 1KM</v>
      </c>
      <c r="E38" s="15" t="str">
        <f>[1]ORÇ!J75</f>
        <v>M3XKM</v>
      </c>
      <c r="F38" s="31">
        <f>[1]ORÇ!K75</f>
        <v>1798.73</v>
      </c>
      <c r="G38" s="16"/>
      <c r="H38" s="17"/>
      <c r="I38" s="6"/>
    </row>
    <row r="39" spans="2:9" ht="15" customHeight="1" x14ac:dyDescent="0.25">
      <c r="B39" s="12" t="s">
        <v>7</v>
      </c>
      <c r="C39" s="13" t="str">
        <f>[1]ORÇ!D77</f>
        <v>05.09.006</v>
      </c>
      <c r="D39" s="34" t="str">
        <f>[1]ORÇ!E77</f>
        <v>Taxa de destinação de resíduo sólido em aterro, tipo inerte</v>
      </c>
      <c r="E39" s="15" t="str">
        <f>[1]ORÇ!J77</f>
        <v>T</v>
      </c>
      <c r="F39" s="31">
        <f>[1]ORÇ!K77</f>
        <v>107.93</v>
      </c>
      <c r="G39" s="16"/>
      <c r="H39" s="17"/>
      <c r="I39" s="6"/>
    </row>
    <row r="40" spans="2:9" x14ac:dyDescent="0.25">
      <c r="B40" s="35"/>
      <c r="C40" s="36"/>
      <c r="D40" s="37"/>
      <c r="E40" s="38"/>
      <c r="F40" s="39" t="s">
        <v>8</v>
      </c>
      <c r="G40" s="39"/>
      <c r="H40" s="40">
        <f>SUM(H35:H39)</f>
        <v>0</v>
      </c>
      <c r="I40" s="6">
        <f t="shared" si="0"/>
        <v>0</v>
      </c>
    </row>
    <row r="41" spans="2:9" x14ac:dyDescent="0.25">
      <c r="D41" s="43"/>
      <c r="H41" s="7"/>
    </row>
  </sheetData>
  <mergeCells count="1">
    <mergeCell ref="F40:G4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2025-10-22T15:09:16Z</dcterms:created>
  <dcterms:modified xsi:type="dcterms:W3CDTF">2025-10-22T15:10:21Z</dcterms:modified>
</cp:coreProperties>
</file>